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m-fs102\UserRedirections\lindquister\Documents\PIC Index\FY2018\"/>
    </mc:Choice>
  </mc:AlternateContent>
  <bookViews>
    <workbookView xWindow="1800" yWindow="-195" windowWidth="18000" windowHeight="12240"/>
  </bookViews>
  <sheets>
    <sheet name="PIC LIST FY 18" sheetId="1" r:id="rId1"/>
    <sheet name="PIC Index FY 18" sheetId="2" r:id="rId2"/>
    <sheet name="Past Indices" sheetId="4" r:id="rId3"/>
  </sheets>
  <definedNames>
    <definedName name="_xlnm.Print_Area" localSheetId="1">'PIC Index FY 18'!$A$6:$O$174</definedName>
    <definedName name="_xlnm.Print_Area" localSheetId="0">'PIC LIST FY 18'!$A$1:$F$59</definedName>
    <definedName name="_xlnm.Print_Titles" localSheetId="1">'PIC Index FY 18'!$1:$6</definedName>
  </definedNames>
  <calcPr calcId="152511"/>
</workbook>
</file>

<file path=xl/calcChain.xml><?xml version="1.0" encoding="utf-8"?>
<calcChain xmlns="http://schemas.openxmlformats.org/spreadsheetml/2006/main">
  <c r="K174" i="2" l="1"/>
  <c r="M2" i="2"/>
  <c r="M1" i="2"/>
  <c r="H2" i="2"/>
  <c r="H1" i="2"/>
  <c r="F2" i="2"/>
  <c r="F1" i="2"/>
  <c r="D2" i="2"/>
  <c r="D1" i="2"/>
  <c r="K14" i="2" l="1"/>
  <c r="M3" i="2" l="1"/>
  <c r="N174" i="2" s="1"/>
  <c r="H3" i="2"/>
  <c r="I174" i="2" s="1"/>
  <c r="N163" i="2" l="1"/>
  <c r="I32" i="2"/>
  <c r="N136" i="2"/>
  <c r="N39" i="2"/>
  <c r="N11" i="2"/>
  <c r="N33" i="2"/>
  <c r="N88" i="2"/>
  <c r="N83" i="2"/>
  <c r="N79" i="2"/>
  <c r="N134" i="2"/>
  <c r="N69" i="2"/>
  <c r="N149" i="2"/>
  <c r="N119" i="2"/>
  <c r="N43" i="2"/>
  <c r="N114" i="2"/>
  <c r="N38" i="2"/>
  <c r="N144" i="2"/>
  <c r="N72" i="2"/>
  <c r="N157" i="2"/>
  <c r="N36" i="2"/>
  <c r="N53" i="2"/>
  <c r="N67" i="2"/>
  <c r="N75" i="2"/>
  <c r="N106" i="2"/>
  <c r="N46" i="2"/>
  <c r="N42" i="2"/>
  <c r="N122" i="2"/>
  <c r="N123" i="2"/>
  <c r="N15" i="2"/>
  <c r="N54" i="2"/>
  <c r="N129" i="2"/>
  <c r="N58" i="2"/>
  <c r="N63" i="2"/>
  <c r="N128" i="2"/>
  <c r="N164" i="2"/>
  <c r="N14" i="2"/>
  <c r="N158" i="2"/>
  <c r="N90" i="2"/>
  <c r="N10" i="2"/>
  <c r="N66" i="2"/>
  <c r="N40" i="2"/>
  <c r="N7" i="2"/>
  <c r="N74" i="2"/>
  <c r="N41" i="2"/>
  <c r="N64" i="2"/>
  <c r="N169" i="2"/>
  <c r="N96" i="2"/>
  <c r="N116" i="2"/>
  <c r="N84" i="2"/>
  <c r="N28" i="2"/>
  <c r="N153" i="2"/>
  <c r="N165" i="2"/>
  <c r="N8" i="2"/>
  <c r="N148" i="2"/>
  <c r="N97" i="2"/>
  <c r="N111" i="2"/>
  <c r="N126" i="2"/>
  <c r="N154" i="2"/>
  <c r="N147" i="2"/>
  <c r="N70" i="2"/>
  <c r="N171" i="2"/>
  <c r="N76" i="2"/>
  <c r="N60" i="2"/>
  <c r="N21" i="2"/>
  <c r="N30" i="2"/>
  <c r="N121" i="2"/>
  <c r="N31" i="2"/>
  <c r="N22" i="2"/>
  <c r="N91" i="2"/>
  <c r="N50" i="2"/>
  <c r="N44" i="2"/>
  <c r="N94" i="2"/>
  <c r="N133" i="2"/>
  <c r="N81" i="2"/>
  <c r="N52" i="2"/>
  <c r="N145" i="2"/>
  <c r="N102" i="2"/>
  <c r="N139" i="2"/>
  <c r="N127" i="2"/>
  <c r="N24" i="2"/>
  <c r="N68" i="2"/>
  <c r="N107" i="2"/>
  <c r="N108" i="2"/>
  <c r="N37" i="2"/>
  <c r="N65" i="2"/>
  <c r="N155" i="2"/>
  <c r="N140" i="2"/>
  <c r="N151" i="2"/>
  <c r="N103" i="2"/>
  <c r="N118" i="2"/>
  <c r="N105" i="2"/>
  <c r="N87" i="2"/>
  <c r="N61" i="2"/>
  <c r="N143" i="2"/>
  <c r="N56" i="2"/>
  <c r="N85" i="2"/>
  <c r="N125" i="2"/>
  <c r="N29" i="2"/>
  <c r="N138" i="2"/>
  <c r="N73" i="2"/>
  <c r="N16" i="2"/>
  <c r="N9" i="2"/>
  <c r="N98" i="2"/>
  <c r="N159" i="2"/>
  <c r="N45" i="2"/>
  <c r="N35" i="2"/>
  <c r="N141" i="2"/>
  <c r="N142" i="2"/>
  <c r="N115" i="2"/>
  <c r="N120" i="2"/>
  <c r="N77" i="2"/>
  <c r="N156" i="2"/>
  <c r="N82" i="2"/>
  <c r="N162" i="2"/>
  <c r="N93" i="2"/>
  <c r="N131" i="2"/>
  <c r="N18" i="2"/>
  <c r="N78" i="2"/>
  <c r="N89" i="2"/>
  <c r="N80" i="2"/>
  <c r="N109" i="2"/>
  <c r="N150" i="2"/>
  <c r="N113" i="2"/>
  <c r="N86" i="2"/>
  <c r="N112" i="2"/>
  <c r="N101" i="2"/>
  <c r="N130" i="2"/>
  <c r="N13" i="2"/>
  <c r="N32" i="2"/>
  <c r="N137" i="2"/>
  <c r="N173" i="2"/>
  <c r="N146" i="2"/>
  <c r="N168" i="2"/>
  <c r="N25" i="2"/>
  <c r="N99" i="2"/>
  <c r="N71" i="2"/>
  <c r="N160" i="2"/>
  <c r="N59" i="2"/>
  <c r="N92" i="2"/>
  <c r="N6" i="2"/>
  <c r="N172" i="2"/>
  <c r="N100" i="2"/>
  <c r="N20" i="2"/>
  <c r="N62" i="2"/>
  <c r="N51" i="2"/>
  <c r="N49" i="2"/>
  <c r="N117" i="2"/>
  <c r="N26" i="2"/>
  <c r="N12" i="2"/>
  <c r="N27" i="2"/>
  <c r="N166" i="2"/>
  <c r="N55" i="2"/>
  <c r="N167" i="2"/>
  <c r="N34" i="2"/>
  <c r="N161" i="2"/>
  <c r="N110" i="2"/>
  <c r="N47" i="2"/>
  <c r="N48" i="2"/>
  <c r="N57" i="2"/>
  <c r="N152" i="2"/>
  <c r="N95" i="2"/>
  <c r="N23" i="2"/>
  <c r="N17" i="2"/>
  <c r="N124" i="2"/>
  <c r="N135" i="2"/>
  <c r="N170" i="2"/>
  <c r="N132" i="2"/>
  <c r="N104" i="2"/>
  <c r="I135" i="2"/>
  <c r="I20" i="2"/>
  <c r="I112" i="2"/>
  <c r="I138" i="2"/>
  <c r="N19" i="2"/>
  <c r="I26" i="2"/>
  <c r="I18" i="2"/>
  <c r="I44" i="2"/>
  <c r="I57" i="2"/>
  <c r="I80" i="2"/>
  <c r="I60" i="2"/>
  <c r="I167" i="2"/>
  <c r="I12" i="2"/>
  <c r="I51" i="2"/>
  <c r="I114" i="2"/>
  <c r="I116" i="2"/>
  <c r="I173" i="2"/>
  <c r="I101" i="2"/>
  <c r="I55" i="2"/>
  <c r="I62" i="2"/>
  <c r="I161" i="2"/>
  <c r="I34" i="2"/>
  <c r="I125" i="2"/>
  <c r="I113" i="2"/>
  <c r="I132" i="2"/>
  <c r="I52" i="2"/>
  <c r="I166" i="2"/>
  <c r="I117" i="2"/>
  <c r="I39" i="2"/>
  <c r="I98" i="2"/>
  <c r="I168" i="2"/>
  <c r="I58" i="2"/>
  <c r="I139" i="2"/>
  <c r="I74" i="2"/>
  <c r="I157" i="2"/>
  <c r="I128" i="2"/>
  <c r="I68" i="2"/>
  <c r="I147" i="2"/>
  <c r="I64" i="2"/>
  <c r="I14" i="2"/>
  <c r="I45" i="2"/>
  <c r="I172" i="2"/>
  <c r="I155" i="2"/>
  <c r="I75" i="2"/>
  <c r="I35" i="2"/>
  <c r="I85" i="2"/>
  <c r="I92" i="2"/>
  <c r="I88" i="2"/>
  <c r="I142" i="2"/>
  <c r="I15" i="2"/>
  <c r="I105" i="2"/>
  <c r="I28" i="2"/>
  <c r="I77" i="2"/>
  <c r="I79" i="2"/>
  <c r="I153" i="2"/>
  <c r="I31" i="2"/>
  <c r="I162" i="2"/>
  <c r="I56" i="2"/>
  <c r="I48" i="2"/>
  <c r="I124" i="2"/>
  <c r="I171" i="2"/>
  <c r="I23" i="2"/>
  <c r="I17" i="2"/>
  <c r="I29" i="2"/>
  <c r="I145" i="2"/>
  <c r="I89" i="2"/>
  <c r="I169" i="2"/>
  <c r="I7" i="2"/>
  <c r="I103" i="2"/>
  <c r="I99" i="2"/>
  <c r="I86" i="2"/>
  <c r="I150" i="2"/>
  <c r="I95" i="2"/>
  <c r="I46" i="2"/>
  <c r="I63" i="2"/>
  <c r="I127" i="2"/>
  <c r="I136" i="2"/>
  <c r="I154" i="2"/>
  <c r="I42" i="2"/>
  <c r="I107" i="2"/>
  <c r="I164" i="2"/>
  <c r="I104" i="2"/>
  <c r="I134" i="2"/>
  <c r="I76" i="2"/>
  <c r="I144" i="2"/>
  <c r="I59" i="2"/>
  <c r="I131" i="2"/>
  <c r="I123" i="2"/>
  <c r="I110" i="2"/>
  <c r="I84" i="2"/>
  <c r="I118" i="2"/>
  <c r="I115" i="2"/>
  <c r="I67" i="2"/>
  <c r="I10" i="2"/>
  <c r="I156" i="2"/>
  <c r="I54" i="2"/>
  <c r="I143" i="2"/>
  <c r="I66" i="2"/>
  <c r="I93" i="2"/>
  <c r="I70" i="2"/>
  <c r="I158" i="2"/>
  <c r="I109" i="2"/>
  <c r="I91" i="2"/>
  <c r="I72" i="2"/>
  <c r="I94" i="2"/>
  <c r="I37" i="2"/>
  <c r="I152" i="2"/>
  <c r="I36" i="2"/>
  <c r="I97" i="2"/>
  <c r="I65" i="2"/>
  <c r="I133" i="2"/>
  <c r="I71" i="2"/>
  <c r="I78" i="2"/>
  <c r="I40" i="2"/>
  <c r="I148" i="2"/>
  <c r="I130" i="2"/>
  <c r="I111" i="2"/>
  <c r="I119" i="2"/>
  <c r="I126" i="2"/>
  <c r="I24" i="2"/>
  <c r="I41" i="2"/>
  <c r="I11" i="2"/>
  <c r="I43" i="2"/>
  <c r="I108" i="2"/>
  <c r="I9" i="2"/>
  <c r="I160" i="2"/>
  <c r="I151" i="2"/>
  <c r="I53" i="2"/>
  <c r="I96" i="2"/>
  <c r="I100" i="2"/>
  <c r="I21" i="2"/>
  <c r="I159" i="2"/>
  <c r="I30" i="2"/>
  <c r="I90" i="2"/>
  <c r="I38" i="2"/>
  <c r="I120" i="2"/>
  <c r="I87" i="2"/>
  <c r="I121" i="2"/>
  <c r="I61" i="2"/>
  <c r="I82" i="2"/>
  <c r="I69" i="2"/>
  <c r="I165" i="2"/>
  <c r="I8" i="2"/>
  <c r="I149" i="2"/>
  <c r="I6" i="2"/>
  <c r="I122" i="2"/>
  <c r="I16" i="2"/>
  <c r="I81" i="2"/>
  <c r="I141" i="2"/>
  <c r="I50" i="2"/>
  <c r="I83" i="2"/>
  <c r="I19" i="2"/>
  <c r="I163" i="2"/>
  <c r="I106" i="2"/>
  <c r="I47" i="2"/>
  <c r="I25" i="2"/>
  <c r="I102" i="2"/>
  <c r="I73" i="2"/>
  <c r="I137" i="2"/>
  <c r="I140" i="2"/>
  <c r="I170" i="2"/>
  <c r="I33" i="2"/>
  <c r="I27" i="2"/>
  <c r="I49" i="2"/>
  <c r="I129" i="2"/>
  <c r="I22" i="2"/>
  <c r="I146" i="2"/>
  <c r="I13" i="2"/>
  <c r="D3" i="2"/>
  <c r="E174" i="2" s="1"/>
  <c r="F3" i="2"/>
  <c r="G174" i="2" s="1"/>
  <c r="K173" i="2"/>
  <c r="K172" i="2"/>
  <c r="K171" i="2"/>
  <c r="K167" i="2"/>
  <c r="K170" i="2"/>
  <c r="K165" i="2"/>
  <c r="K161" i="2"/>
  <c r="K168" i="2"/>
  <c r="K160" i="2"/>
  <c r="K169" i="2"/>
  <c r="K166" i="2"/>
  <c r="K164" i="2"/>
  <c r="K153" i="2"/>
  <c r="K163" i="2"/>
  <c r="K151" i="2"/>
  <c r="K149" i="2"/>
  <c r="K162" i="2"/>
  <c r="K157" i="2"/>
  <c r="K158" i="2"/>
  <c r="K156" i="2"/>
  <c r="K150" i="2"/>
  <c r="K155" i="2"/>
  <c r="K146" i="2"/>
  <c r="K159" i="2"/>
  <c r="K148" i="2"/>
  <c r="K144" i="2"/>
  <c r="K139" i="2"/>
  <c r="K140" i="2"/>
  <c r="K152" i="2"/>
  <c r="K145" i="2"/>
  <c r="K143" i="2"/>
  <c r="K114" i="2"/>
  <c r="K129" i="2"/>
  <c r="K121" i="2"/>
  <c r="K51" i="2"/>
  <c r="K142" i="2"/>
  <c r="K130" i="2"/>
  <c r="K69" i="2"/>
  <c r="K108" i="2"/>
  <c r="K154" i="2"/>
  <c r="K91" i="2"/>
  <c r="K136" i="2"/>
  <c r="K147" i="2"/>
  <c r="K137" i="2"/>
  <c r="K111" i="2"/>
  <c r="K106" i="2"/>
  <c r="K133" i="2"/>
  <c r="K113" i="2"/>
  <c r="K77" i="2"/>
  <c r="K141" i="2"/>
  <c r="K101" i="2"/>
  <c r="K118" i="2"/>
  <c r="K112" i="2"/>
  <c r="K123" i="2"/>
  <c r="K87" i="2"/>
  <c r="K128" i="2"/>
  <c r="K109" i="2"/>
  <c r="K134" i="2"/>
  <c r="K94" i="2"/>
  <c r="K84" i="2"/>
  <c r="K81" i="2"/>
  <c r="K119" i="2"/>
  <c r="K89" i="2"/>
  <c r="K131" i="2"/>
  <c r="K103" i="2"/>
  <c r="K125" i="2"/>
  <c r="K76" i="2"/>
  <c r="K83" i="2"/>
  <c r="K124" i="2"/>
  <c r="K102" i="2"/>
  <c r="K120" i="2"/>
  <c r="K64" i="2"/>
  <c r="K74" i="2"/>
  <c r="K67" i="2"/>
  <c r="K100" i="2"/>
  <c r="K132" i="2"/>
  <c r="K138" i="2"/>
  <c r="K116" i="2"/>
  <c r="K110" i="2"/>
  <c r="K105" i="2"/>
  <c r="K68" i="2"/>
  <c r="K70" i="2"/>
  <c r="K62" i="2"/>
  <c r="K93" i="2"/>
  <c r="K96" i="2"/>
  <c r="K54" i="2"/>
  <c r="K126" i="2"/>
  <c r="K98" i="2"/>
  <c r="K104" i="2"/>
  <c r="K107" i="2"/>
  <c r="K59" i="2"/>
  <c r="K75" i="2"/>
  <c r="K56" i="2"/>
  <c r="K135" i="2"/>
  <c r="K127" i="2"/>
  <c r="K39" i="2"/>
  <c r="K41" i="2"/>
  <c r="K71" i="2"/>
  <c r="K117" i="2"/>
  <c r="K88" i="2"/>
  <c r="K82" i="2"/>
  <c r="K122" i="2"/>
  <c r="K86" i="2"/>
  <c r="K66" i="2"/>
  <c r="K85" i="2"/>
  <c r="K58" i="2"/>
  <c r="K90" i="2"/>
  <c r="K78" i="2"/>
  <c r="K73" i="2"/>
  <c r="K80" i="2"/>
  <c r="K63" i="2"/>
  <c r="K52" i="2"/>
  <c r="K97" i="2"/>
  <c r="K42" i="2"/>
  <c r="K95" i="2"/>
  <c r="K46" i="2"/>
  <c r="K99" i="2"/>
  <c r="K55" i="2"/>
  <c r="K47" i="2"/>
  <c r="K60" i="2"/>
  <c r="K57" i="2"/>
  <c r="K92" i="2"/>
  <c r="K72" i="2"/>
  <c r="K61" i="2"/>
  <c r="K32" i="2"/>
  <c r="K79" i="2"/>
  <c r="K50" i="2"/>
  <c r="K44" i="2"/>
  <c r="K115" i="2"/>
  <c r="K65" i="2"/>
  <c r="K53" i="2"/>
  <c r="K35" i="2"/>
  <c r="K48" i="2"/>
  <c r="K49" i="2"/>
  <c r="K25" i="2"/>
  <c r="K22" i="2"/>
  <c r="K40" i="2"/>
  <c r="K43" i="2"/>
  <c r="K45" i="2"/>
  <c r="K38" i="2"/>
  <c r="K37" i="2"/>
  <c r="K29" i="2"/>
  <c r="K23" i="2"/>
  <c r="K24" i="2"/>
  <c r="K34" i="2"/>
  <c r="K36" i="2"/>
  <c r="K27" i="2"/>
  <c r="K28" i="2"/>
  <c r="K26" i="2"/>
  <c r="K30" i="2"/>
  <c r="K31" i="2"/>
  <c r="K33" i="2"/>
  <c r="K17" i="2"/>
  <c r="K15" i="2"/>
  <c r="K16" i="2"/>
  <c r="K21" i="2"/>
  <c r="K18" i="2"/>
  <c r="K20" i="2"/>
  <c r="K11" i="2"/>
  <c r="K19" i="2"/>
  <c r="K13" i="2"/>
  <c r="K6" i="2"/>
  <c r="K9" i="2"/>
  <c r="K12" i="2"/>
  <c r="K10" i="2"/>
  <c r="K8" i="2"/>
  <c r="K7" i="2"/>
  <c r="G158" i="2" l="1"/>
  <c r="K2" i="2"/>
  <c r="K1" i="2"/>
  <c r="G62" i="2"/>
  <c r="G88" i="2"/>
  <c r="G108" i="2"/>
  <c r="G119" i="2"/>
  <c r="G147" i="2"/>
  <c r="G14" i="2"/>
  <c r="G61" i="2"/>
  <c r="G30" i="2"/>
  <c r="G91" i="2"/>
  <c r="G35" i="2"/>
  <c r="G45" i="2"/>
  <c r="G48" i="2"/>
  <c r="G102" i="2"/>
  <c r="G112" i="2"/>
  <c r="G26" i="2"/>
  <c r="G77" i="2"/>
  <c r="G49" i="2"/>
  <c r="G15" i="2"/>
  <c r="G166" i="2"/>
  <c r="G65" i="2"/>
  <c r="G36" i="2"/>
  <c r="G107" i="2"/>
  <c r="G154" i="2"/>
  <c r="G127" i="2"/>
  <c r="G46" i="2"/>
  <c r="G25" i="2"/>
  <c r="G146" i="2"/>
  <c r="G137" i="2"/>
  <c r="G13" i="2"/>
  <c r="G101" i="2"/>
  <c r="G66" i="2"/>
  <c r="G54" i="2"/>
  <c r="G10" i="2"/>
  <c r="G118" i="2"/>
  <c r="G141" i="2"/>
  <c r="G8" i="2"/>
  <c r="G140" i="2"/>
  <c r="G110" i="2"/>
  <c r="G123" i="2"/>
  <c r="G131" i="2"/>
  <c r="G59" i="2"/>
  <c r="G144" i="2"/>
  <c r="G76" i="2"/>
  <c r="G134" i="2"/>
  <c r="G104" i="2"/>
  <c r="G83" i="2"/>
  <c r="G106" i="2"/>
  <c r="G133" i="2"/>
  <c r="G138" i="2"/>
  <c r="G57" i="2"/>
  <c r="G19" i="2"/>
  <c r="G7" i="2"/>
  <c r="G97" i="2"/>
  <c r="G80" i="2"/>
  <c r="G163" i="2"/>
  <c r="G105" i="2"/>
  <c r="G12" i="2"/>
  <c r="G11" i="2"/>
  <c r="G70" i="2"/>
  <c r="G74" i="2"/>
  <c r="G87" i="2"/>
  <c r="G6" i="2"/>
  <c r="G92" i="2"/>
  <c r="G75" i="2"/>
  <c r="G172" i="2"/>
  <c r="G145" i="2"/>
  <c r="G125" i="2"/>
  <c r="G148" i="2"/>
  <c r="G95" i="2"/>
  <c r="E144" i="2"/>
  <c r="E8" i="2"/>
  <c r="E134" i="2"/>
  <c r="E131" i="2"/>
  <c r="E110" i="2"/>
  <c r="E100" i="2"/>
  <c r="E18" i="2"/>
  <c r="E46" i="2"/>
  <c r="E63" i="2"/>
  <c r="E127" i="2"/>
  <c r="E136" i="2"/>
  <c r="E154" i="2"/>
  <c r="E42" i="2"/>
  <c r="E107" i="2"/>
  <c r="E164" i="2"/>
  <c r="E36" i="2"/>
  <c r="E169" i="2"/>
  <c r="E65" i="2"/>
  <c r="E62" i="2"/>
  <c r="E51" i="2"/>
  <c r="E49" i="2"/>
  <c r="E117" i="2"/>
  <c r="E26" i="2"/>
  <c r="E12" i="2"/>
  <c r="E27" i="2"/>
  <c r="E166" i="2"/>
  <c r="E55" i="2"/>
  <c r="E167" i="2"/>
  <c r="E58" i="2"/>
  <c r="E172" i="2"/>
  <c r="E75" i="2"/>
  <c r="E85" i="2"/>
  <c r="E91" i="2"/>
  <c r="E6" i="2"/>
  <c r="E73" i="2"/>
  <c r="E148" i="2"/>
  <c r="E102" i="2"/>
  <c r="E40" i="2"/>
  <c r="E145" i="2"/>
  <c r="E29" i="2"/>
  <c r="E132" i="2"/>
  <c r="E17" i="2"/>
  <c r="E170" i="2"/>
  <c r="E109" i="2"/>
  <c r="E59" i="2"/>
  <c r="E53" i="2"/>
  <c r="E21" i="2"/>
  <c r="E101" i="2"/>
  <c r="E130" i="2"/>
  <c r="E13" i="2"/>
  <c r="E32" i="2"/>
  <c r="E137" i="2"/>
  <c r="E173" i="2"/>
  <c r="E146" i="2"/>
  <c r="E168" i="2"/>
  <c r="E25" i="2"/>
  <c r="E99" i="2"/>
  <c r="E71" i="2"/>
  <c r="E30" i="2"/>
  <c r="E90" i="2"/>
  <c r="E38" i="2"/>
  <c r="E120" i="2"/>
  <c r="E87" i="2"/>
  <c r="E121" i="2"/>
  <c r="E61" i="2"/>
  <c r="E82" i="2"/>
  <c r="E69" i="2"/>
  <c r="E165" i="2"/>
  <c r="E34" i="2"/>
  <c r="E22" i="2"/>
  <c r="E161" i="2"/>
  <c r="E129" i="2"/>
  <c r="E103" i="2"/>
  <c r="E158" i="2"/>
  <c r="E124" i="2"/>
  <c r="E149" i="2"/>
  <c r="E52" i="2"/>
  <c r="E86" i="2"/>
  <c r="E44" i="2"/>
  <c r="E80" i="2"/>
  <c r="E7" i="2"/>
  <c r="E57" i="2"/>
  <c r="E133" i="2"/>
  <c r="E83" i="2"/>
  <c r="E141" i="2"/>
  <c r="E76" i="2"/>
  <c r="E9" i="2"/>
  <c r="E159" i="2"/>
  <c r="E151" i="2"/>
  <c r="E14" i="2"/>
  <c r="E139" i="2"/>
  <c r="E74" i="2"/>
  <c r="E157" i="2"/>
  <c r="E128" i="2"/>
  <c r="E68" i="2"/>
  <c r="E147" i="2"/>
  <c r="E64" i="2"/>
  <c r="E70" i="2"/>
  <c r="E37" i="2"/>
  <c r="E33" i="2"/>
  <c r="E84" i="2"/>
  <c r="E118" i="2"/>
  <c r="E115" i="2"/>
  <c r="E67" i="2"/>
  <c r="E10" i="2"/>
  <c r="E156" i="2"/>
  <c r="E54" i="2"/>
  <c r="E143" i="2"/>
  <c r="E66" i="2"/>
  <c r="E93" i="2"/>
  <c r="E116" i="2"/>
  <c r="E98" i="2"/>
  <c r="E114" i="2"/>
  <c r="E39" i="2"/>
  <c r="E20" i="2"/>
  <c r="E113" i="2"/>
  <c r="E152" i="2"/>
  <c r="E89" i="2"/>
  <c r="E50" i="2"/>
  <c r="E78" i="2"/>
  <c r="E163" i="2"/>
  <c r="E97" i="2"/>
  <c r="E19" i="2"/>
  <c r="E138" i="2"/>
  <c r="E106" i="2"/>
  <c r="E123" i="2"/>
  <c r="E96" i="2"/>
  <c r="E111" i="2"/>
  <c r="E41" i="2"/>
  <c r="E122" i="2"/>
  <c r="E15" i="2"/>
  <c r="E79" i="2"/>
  <c r="E56" i="2"/>
  <c r="E92" i="2"/>
  <c r="E150" i="2"/>
  <c r="E81" i="2"/>
  <c r="E135" i="2"/>
  <c r="E104" i="2"/>
  <c r="E43" i="2"/>
  <c r="E28" i="2"/>
  <c r="E95" i="2"/>
  <c r="E119" i="2"/>
  <c r="E11" i="2"/>
  <c r="E171" i="2"/>
  <c r="E105" i="2"/>
  <c r="E153" i="2"/>
  <c r="E45" i="2"/>
  <c r="E60" i="2"/>
  <c r="E125" i="2"/>
  <c r="E72" i="2"/>
  <c r="E31" i="2"/>
  <c r="E48" i="2"/>
  <c r="E160" i="2"/>
  <c r="E24" i="2"/>
  <c r="E108" i="2"/>
  <c r="E142" i="2"/>
  <c r="E77" i="2"/>
  <c r="E162" i="2"/>
  <c r="E35" i="2"/>
  <c r="E112" i="2"/>
  <c r="E94" i="2"/>
  <c r="E23" i="2"/>
  <c r="E140" i="2"/>
  <c r="E47" i="2"/>
  <c r="E126" i="2"/>
  <c r="E88" i="2"/>
  <c r="E155" i="2"/>
  <c r="E16" i="2"/>
  <c r="G162" i="2"/>
  <c r="G142" i="2"/>
  <c r="G79" i="2"/>
  <c r="G31" i="2"/>
  <c r="G117" i="2"/>
  <c r="G169" i="2"/>
  <c r="G164" i="2"/>
  <c r="G42" i="2"/>
  <c r="G136" i="2"/>
  <c r="G63" i="2"/>
  <c r="G99" i="2"/>
  <c r="G168" i="2"/>
  <c r="G173" i="2"/>
  <c r="G32" i="2"/>
  <c r="G130" i="2"/>
  <c r="G93" i="2"/>
  <c r="G143" i="2"/>
  <c r="G156" i="2"/>
  <c r="G67" i="2"/>
  <c r="G115" i="2"/>
  <c r="G84" i="2"/>
  <c r="G47" i="2"/>
  <c r="G18" i="2"/>
  <c r="G159" i="2"/>
  <c r="G21" i="2"/>
  <c r="G100" i="2"/>
  <c r="G96" i="2"/>
  <c r="G53" i="2"/>
  <c r="G151" i="2"/>
  <c r="G160" i="2"/>
  <c r="G9" i="2"/>
  <c r="G135" i="2"/>
  <c r="G109" i="2"/>
  <c r="G23" i="2"/>
  <c r="G170" i="2"/>
  <c r="G16" i="2"/>
  <c r="G17" i="2"/>
  <c r="G72" i="2"/>
  <c r="G132" i="2"/>
  <c r="G81" i="2"/>
  <c r="G29" i="2"/>
  <c r="G94" i="2"/>
  <c r="G56" i="2"/>
  <c r="G171" i="2"/>
  <c r="G24" i="2"/>
  <c r="G33" i="2"/>
  <c r="G128" i="2"/>
  <c r="G69" i="2"/>
  <c r="G38" i="2"/>
  <c r="G60" i="2"/>
  <c r="G85" i="2"/>
  <c r="G155" i="2"/>
  <c r="G58" i="2"/>
  <c r="G40" i="2"/>
  <c r="G150" i="2"/>
  <c r="G73" i="2"/>
  <c r="G55" i="2"/>
  <c r="G153" i="2"/>
  <c r="G27" i="2"/>
  <c r="G28" i="2"/>
  <c r="G167" i="2"/>
  <c r="G51" i="2"/>
  <c r="G122" i="2"/>
  <c r="G43" i="2"/>
  <c r="G41" i="2"/>
  <c r="G126" i="2"/>
  <c r="G111" i="2"/>
  <c r="G37" i="2"/>
  <c r="G64" i="2"/>
  <c r="G68" i="2"/>
  <c r="G157" i="2"/>
  <c r="G139" i="2"/>
  <c r="G165" i="2"/>
  <c r="G82" i="2"/>
  <c r="G121" i="2"/>
  <c r="G120" i="2"/>
  <c r="G90" i="2"/>
  <c r="G71" i="2"/>
  <c r="G20" i="2"/>
  <c r="G103" i="2"/>
  <c r="G39" i="2"/>
  <c r="G129" i="2"/>
  <c r="G114" i="2"/>
  <c r="G161" i="2"/>
  <c r="G98" i="2"/>
  <c r="G22" i="2"/>
  <c r="G116" i="2"/>
  <c r="G34" i="2"/>
  <c r="G44" i="2"/>
  <c r="G78" i="2"/>
  <c r="G86" i="2"/>
  <c r="G50" i="2"/>
  <c r="G52" i="2"/>
  <c r="G89" i="2"/>
  <c r="G149" i="2"/>
  <c r="G152" i="2"/>
  <c r="G124" i="2"/>
  <c r="G113" i="2"/>
  <c r="K3" i="2" l="1"/>
  <c r="L123" i="2" s="1"/>
  <c r="O123" i="2" s="1"/>
  <c r="L174" i="2" l="1"/>
  <c r="O174" i="2" s="1"/>
  <c r="L98" i="2"/>
  <c r="O98" i="2" s="1"/>
  <c r="L137" i="2"/>
  <c r="O137" i="2" s="1"/>
  <c r="L40" i="2"/>
  <c r="O40" i="2" s="1"/>
  <c r="L141" i="2"/>
  <c r="O141" i="2" s="1"/>
  <c r="L27" i="2"/>
  <c r="O27" i="2" s="1"/>
  <c r="L88" i="2"/>
  <c r="O88" i="2" s="1"/>
  <c r="L95" i="2"/>
  <c r="O95" i="2" s="1"/>
  <c r="L53" i="2"/>
  <c r="O53" i="2" s="1"/>
  <c r="L107" i="2"/>
  <c r="O107" i="2" s="1"/>
  <c r="L116" i="2"/>
  <c r="O116" i="2" s="1"/>
  <c r="L138" i="2"/>
  <c r="O138" i="2" s="1"/>
  <c r="L85" i="2"/>
  <c r="O85" i="2" s="1"/>
  <c r="L96" i="2"/>
  <c r="O96" i="2" s="1"/>
  <c r="L77" i="2"/>
  <c r="O77" i="2" s="1"/>
  <c r="L8" i="2"/>
  <c r="O8" i="2" s="1"/>
  <c r="L154" i="2"/>
  <c r="O154" i="2" s="1"/>
  <c r="L46" i="2"/>
  <c r="O46" i="2" s="1"/>
  <c r="L104" i="2"/>
  <c r="O104" i="2" s="1"/>
  <c r="L105" i="2"/>
  <c r="O105" i="2" s="1"/>
  <c r="L129" i="2"/>
  <c r="O129" i="2" s="1"/>
  <c r="L119" i="2"/>
  <c r="O119" i="2" s="1"/>
  <c r="L15" i="2"/>
  <c r="O15" i="2" s="1"/>
  <c r="L35" i="2"/>
  <c r="O35" i="2" s="1"/>
  <c r="L136" i="2"/>
  <c r="O136" i="2" s="1"/>
  <c r="L39" i="2"/>
  <c r="O39" i="2" s="1"/>
  <c r="L102" i="2"/>
  <c r="O102" i="2" s="1"/>
  <c r="L126" i="2"/>
  <c r="O126" i="2" s="1"/>
  <c r="L37" i="2"/>
  <c r="O37" i="2" s="1"/>
  <c r="L76" i="2"/>
  <c r="O76" i="2" s="1"/>
  <c r="L6" i="2"/>
  <c r="O6" i="2" s="1"/>
  <c r="L7" i="2"/>
  <c r="O7" i="2" s="1"/>
  <c r="L99" i="2"/>
  <c r="O99" i="2" s="1"/>
  <c r="L149" i="2"/>
  <c r="O149" i="2" s="1"/>
  <c r="L34" i="2"/>
  <c r="O34" i="2" s="1"/>
  <c r="L12" i="2"/>
  <c r="O12" i="2" s="1"/>
  <c r="L45" i="2"/>
  <c r="O45" i="2" s="1"/>
  <c r="L66" i="2"/>
  <c r="O66" i="2" s="1"/>
  <c r="L171" i="2"/>
  <c r="O171" i="2" s="1"/>
  <c r="L86" i="2"/>
  <c r="O86" i="2" s="1"/>
  <c r="L70" i="2"/>
  <c r="O70" i="2" s="1"/>
  <c r="L22" i="2"/>
  <c r="O22" i="2" s="1"/>
  <c r="L67" i="2"/>
  <c r="O67" i="2" s="1"/>
  <c r="L112" i="2"/>
  <c r="O112" i="2" s="1"/>
  <c r="L127" i="2"/>
  <c r="O127" i="2" s="1"/>
  <c r="L13" i="2"/>
  <c r="O13" i="2" s="1"/>
  <c r="L78" i="2"/>
  <c r="O78" i="2" s="1"/>
  <c r="L38" i="2"/>
  <c r="O38" i="2" s="1"/>
  <c r="L29" i="2"/>
  <c r="O29" i="2" s="1"/>
  <c r="L81" i="2"/>
  <c r="O81" i="2" s="1"/>
  <c r="L62" i="2"/>
  <c r="O62" i="2" s="1"/>
  <c r="L148" i="2"/>
  <c r="O148" i="2" s="1"/>
  <c r="L58" i="2"/>
  <c r="O58" i="2" s="1"/>
  <c r="L19" i="2"/>
  <c r="O19" i="2" s="1"/>
  <c r="L147" i="2"/>
  <c r="O147" i="2" s="1"/>
  <c r="L134" i="2"/>
  <c r="O134" i="2" s="1"/>
  <c r="L160" i="2"/>
  <c r="O160" i="2" s="1"/>
  <c r="L145" i="2"/>
  <c r="O145" i="2" s="1"/>
  <c r="L144" i="2"/>
  <c r="O144" i="2" s="1"/>
  <c r="L170" i="2"/>
  <c r="O170" i="2" s="1"/>
  <c r="L92" i="2"/>
  <c r="O92" i="2" s="1"/>
  <c r="L68" i="2"/>
  <c r="O68" i="2" s="1"/>
  <c r="L75" i="2"/>
  <c r="O75" i="2" s="1"/>
  <c r="L87" i="2"/>
  <c r="O87" i="2" s="1"/>
  <c r="L157" i="2"/>
  <c r="O157" i="2" s="1"/>
  <c r="L18" i="2"/>
  <c r="O18" i="2" s="1"/>
  <c r="L152" i="2"/>
  <c r="O152" i="2" s="1"/>
  <c r="L168" i="2"/>
  <c r="O168" i="2" s="1"/>
  <c r="L72" i="2"/>
  <c r="O72" i="2" s="1"/>
  <c r="L167" i="2"/>
  <c r="O167" i="2" s="1"/>
  <c r="L151" i="2"/>
  <c r="O151" i="2" s="1"/>
  <c r="L50" i="2"/>
  <c r="O50" i="2" s="1"/>
  <c r="L165" i="2"/>
  <c r="O165" i="2" s="1"/>
  <c r="L91" i="2"/>
  <c r="O91" i="2" s="1"/>
  <c r="L133" i="2"/>
  <c r="O133" i="2" s="1"/>
  <c r="L20" i="2"/>
  <c r="O20" i="2" s="1"/>
  <c r="L48" i="2"/>
  <c r="O48" i="2" s="1"/>
  <c r="L150" i="2"/>
  <c r="O150" i="2" s="1"/>
  <c r="L131" i="2"/>
  <c r="O131" i="2" s="1"/>
  <c r="L94" i="2"/>
  <c r="O94" i="2" s="1"/>
  <c r="L135" i="2"/>
  <c r="O135" i="2" s="1"/>
  <c r="L97" i="2"/>
  <c r="O97" i="2" s="1"/>
  <c r="L61" i="2"/>
  <c r="O61" i="2" s="1"/>
  <c r="L140" i="2"/>
  <c r="O140" i="2" s="1"/>
  <c r="L108" i="2"/>
  <c r="O108" i="2" s="1"/>
  <c r="L125" i="2"/>
  <c r="O125" i="2" s="1"/>
  <c r="L54" i="2"/>
  <c r="O54" i="2" s="1"/>
  <c r="L32" i="2"/>
  <c r="O32" i="2" s="1"/>
  <c r="L21" i="2"/>
  <c r="O21" i="2" s="1"/>
  <c r="L159" i="2"/>
  <c r="O159" i="2" s="1"/>
  <c r="L51" i="2"/>
  <c r="O51" i="2" s="1"/>
  <c r="L169" i="2"/>
  <c r="O169" i="2" s="1"/>
  <c r="L110" i="2"/>
  <c r="O110" i="2" s="1"/>
  <c r="L89" i="2"/>
  <c r="O89" i="2" s="1"/>
  <c r="L33" i="2"/>
  <c r="O33" i="2" s="1"/>
  <c r="L80" i="2"/>
  <c r="O80" i="2" s="1"/>
  <c r="L17" i="2"/>
  <c r="O17" i="2" s="1"/>
  <c r="L74" i="2"/>
  <c r="O74" i="2" s="1"/>
  <c r="L118" i="2"/>
  <c r="O118" i="2" s="1"/>
  <c r="L117" i="2"/>
  <c r="O117" i="2" s="1"/>
  <c r="L65" i="2"/>
  <c r="O65" i="2" s="1"/>
  <c r="L26" i="2"/>
  <c r="O26" i="2" s="1"/>
  <c r="L124" i="2"/>
  <c r="O124" i="2" s="1"/>
  <c r="L44" i="2"/>
  <c r="O44" i="2" s="1"/>
  <c r="L114" i="2"/>
  <c r="O114" i="2" s="1"/>
  <c r="L100" i="2"/>
  <c r="O100" i="2" s="1"/>
  <c r="L90" i="2"/>
  <c r="O90" i="2" s="1"/>
  <c r="L155" i="2"/>
  <c r="O155" i="2" s="1"/>
  <c r="L41" i="2"/>
  <c r="O41" i="2" s="1"/>
  <c r="L162" i="2"/>
  <c r="O162" i="2" s="1"/>
  <c r="L84" i="2"/>
  <c r="O84" i="2" s="1"/>
  <c r="L25" i="2"/>
  <c r="O25" i="2" s="1"/>
  <c r="L146" i="2"/>
  <c r="O146" i="2" s="1"/>
  <c r="L71" i="2"/>
  <c r="O71" i="2" s="1"/>
  <c r="L59" i="2"/>
  <c r="O59" i="2" s="1"/>
  <c r="L69" i="2"/>
  <c r="O69" i="2" s="1"/>
  <c r="L56" i="2"/>
  <c r="O56" i="2" s="1"/>
  <c r="L153" i="2"/>
  <c r="O153" i="2" s="1"/>
  <c r="L64" i="2"/>
  <c r="O64" i="2" s="1"/>
  <c r="L47" i="2"/>
  <c r="O47" i="2" s="1"/>
  <c r="L158" i="2"/>
  <c r="O158" i="2" s="1"/>
  <c r="L55" i="2"/>
  <c r="O55" i="2" s="1"/>
  <c r="L142" i="2"/>
  <c r="O142" i="2" s="1"/>
  <c r="L63" i="2"/>
  <c r="O63" i="2" s="1"/>
  <c r="L139" i="2"/>
  <c r="O139" i="2" s="1"/>
  <c r="L156" i="2"/>
  <c r="O156" i="2" s="1"/>
  <c r="L36" i="2"/>
  <c r="O36" i="2" s="1"/>
  <c r="L43" i="2"/>
  <c r="O43" i="2" s="1"/>
  <c r="L49" i="2"/>
  <c r="O49" i="2" s="1"/>
  <c r="L121" i="2"/>
  <c r="O121" i="2" s="1"/>
  <c r="L57" i="2"/>
  <c r="O57" i="2" s="1"/>
  <c r="L109" i="2"/>
  <c r="O109" i="2" s="1"/>
  <c r="L93" i="2"/>
  <c r="O93" i="2" s="1"/>
  <c r="L16" i="2"/>
  <c r="O16" i="2" s="1"/>
  <c r="L11" i="2"/>
  <c r="O11" i="2" s="1"/>
  <c r="L122" i="2"/>
  <c r="O122" i="2" s="1"/>
  <c r="L10" i="2"/>
  <c r="O10" i="2" s="1"/>
  <c r="L82" i="2"/>
  <c r="O82" i="2" s="1"/>
  <c r="L130" i="2"/>
  <c r="O130" i="2" s="1"/>
  <c r="L52" i="2"/>
  <c r="O52" i="2" s="1"/>
  <c r="L113" i="2"/>
  <c r="O113" i="2" s="1"/>
  <c r="L31" i="2"/>
  <c r="O31" i="2" s="1"/>
  <c r="L166" i="2"/>
  <c r="O166" i="2" s="1"/>
  <c r="L30" i="2"/>
  <c r="O30" i="2" s="1"/>
  <c r="L106" i="2"/>
  <c r="O106" i="2" s="1"/>
  <c r="L115" i="2"/>
  <c r="O115" i="2" s="1"/>
  <c r="L103" i="2"/>
  <c r="O103" i="2" s="1"/>
  <c r="L173" i="2"/>
  <c r="O173" i="2" s="1"/>
  <c r="L132" i="2"/>
  <c r="O132" i="2" s="1"/>
  <c r="L164" i="2"/>
  <c r="O164" i="2" s="1"/>
  <c r="L120" i="2"/>
  <c r="O120" i="2" s="1"/>
  <c r="L161" i="2"/>
  <c r="O161" i="2" s="1"/>
  <c r="L79" i="2"/>
  <c r="O79" i="2" s="1"/>
  <c r="L28" i="2"/>
  <c r="O28" i="2" s="1"/>
  <c r="L42" i="2"/>
  <c r="O42" i="2" s="1"/>
  <c r="L163" i="2"/>
  <c r="O163" i="2" s="1"/>
  <c r="L73" i="2"/>
  <c r="O73" i="2" s="1"/>
  <c r="L111" i="2"/>
  <c r="O111" i="2" s="1"/>
  <c r="L60" i="2"/>
  <c r="O60" i="2" s="1"/>
  <c r="L128" i="2"/>
  <c r="O128" i="2" s="1"/>
  <c r="L24" i="2"/>
  <c r="O24" i="2" s="1"/>
  <c r="L101" i="2"/>
  <c r="O101" i="2" s="1"/>
  <c r="L9" i="2"/>
  <c r="O9" i="2" s="1"/>
  <c r="L14" i="2"/>
  <c r="O14" i="2" s="1"/>
  <c r="L83" i="2"/>
  <c r="O83" i="2" s="1"/>
  <c r="L143" i="2"/>
  <c r="O143" i="2" s="1"/>
  <c r="L172" i="2"/>
  <c r="O172" i="2" s="1"/>
  <c r="L23" i="2"/>
  <c r="O23" i="2" s="1"/>
  <c r="O2" i="2" l="1"/>
</calcChain>
</file>

<file path=xl/sharedStrings.xml><?xml version="1.0" encoding="utf-8"?>
<sst xmlns="http://schemas.openxmlformats.org/spreadsheetml/2006/main" count="673" uniqueCount="208">
  <si>
    <t>Town</t>
  </si>
  <si>
    <t>PIC Rank</t>
  </si>
  <si>
    <t>Hartford</t>
  </si>
  <si>
    <t>Bridgeport</t>
  </si>
  <si>
    <t>New Haven</t>
  </si>
  <si>
    <t>New Britain</t>
  </si>
  <si>
    <t>Waterbury</t>
  </si>
  <si>
    <t>New London</t>
  </si>
  <si>
    <t>Meriden</t>
  </si>
  <si>
    <t>Windham</t>
  </si>
  <si>
    <t>East Hartford</t>
  </si>
  <si>
    <t>Ansonia</t>
  </si>
  <si>
    <t>Norwich</t>
  </si>
  <si>
    <t>West Haven</t>
  </si>
  <si>
    <t>Killingly</t>
  </si>
  <si>
    <t>Voluntown</t>
  </si>
  <si>
    <t>Derby</t>
  </si>
  <si>
    <t>East Haven</t>
  </si>
  <si>
    <t>Sprague</t>
  </si>
  <si>
    <t>Winchester</t>
  </si>
  <si>
    <t>Bristol</t>
  </si>
  <si>
    <t>Putnam</t>
  </si>
  <si>
    <t>Torrington</t>
  </si>
  <si>
    <t>Plymouth</t>
  </si>
  <si>
    <t>Naugatuck</t>
  </si>
  <si>
    <t>Plainfield</t>
  </si>
  <si>
    <t>Hamden</t>
  </si>
  <si>
    <t>Manchester</t>
  </si>
  <si>
    <t>Plainville</t>
  </si>
  <si>
    <t>Stratford</t>
  </si>
  <si>
    <t>Sterling</t>
  </si>
  <si>
    <t>Middletown</t>
  </si>
  <si>
    <t>Seymour</t>
  </si>
  <si>
    <t>Thomaston</t>
  </si>
  <si>
    <t>Vernon</t>
  </si>
  <si>
    <t>Griswold</t>
  </si>
  <si>
    <t>Bloomfield</t>
  </si>
  <si>
    <t>Enfield</t>
  </si>
  <si>
    <t>Stafford</t>
  </si>
  <si>
    <t>Canterbury</t>
  </si>
  <si>
    <t>East Hampton</t>
  </si>
  <si>
    <t>Colchester</t>
  </si>
  <si>
    <t>Montville</t>
  </si>
  <si>
    <t>East Windsor</t>
  </si>
  <si>
    <t>Thompson</t>
  </si>
  <si>
    <t>Milford</t>
  </si>
  <si>
    <t>Hampton</t>
  </si>
  <si>
    <t>Portland</t>
  </si>
  <si>
    <t>Beacon Falls</t>
  </si>
  <si>
    <t>Ashford</t>
  </si>
  <si>
    <t>Chaplin</t>
  </si>
  <si>
    <t>Newington</t>
  </si>
  <si>
    <t>Windsor</t>
  </si>
  <si>
    <t>100dth Percentile</t>
  </si>
  <si>
    <t>1st Percentile</t>
  </si>
  <si>
    <t>Variance</t>
  </si>
  <si>
    <t>Andover</t>
  </si>
  <si>
    <t>Avon</t>
  </si>
  <si>
    <t>Barkhamsted</t>
  </si>
  <si>
    <t>Berlin</t>
  </si>
  <si>
    <t>Bethany</t>
  </si>
  <si>
    <t>Bethel</t>
  </si>
  <si>
    <t>Bethlehem</t>
  </si>
  <si>
    <t>Bolton</t>
  </si>
  <si>
    <t>Bozrah</t>
  </si>
  <si>
    <t>Branford</t>
  </si>
  <si>
    <t>Bridgewater</t>
  </si>
  <si>
    <t>Brookfield</t>
  </si>
  <si>
    <t>Brooklyn</t>
  </si>
  <si>
    <t>Burlington</t>
  </si>
  <si>
    <t>Canaan</t>
  </si>
  <si>
    <t>Canton</t>
  </si>
  <si>
    <t>Cheshire</t>
  </si>
  <si>
    <t>Chester</t>
  </si>
  <si>
    <t>Clinton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</si>
  <si>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</si>
  <si>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</si>
  <si>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</si>
  <si>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</si>
  <si>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</si>
  <si>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</si>
  <si>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</si>
  <si>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</si>
  <si>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Durham</t>
  </si>
  <si>
    <t>Eastford</t>
  </si>
  <si>
    <t>East Granby</t>
  </si>
  <si>
    <t>East Haddam</t>
  </si>
  <si>
    <t>East Lyme</t>
  </si>
  <si>
    <t>Easton</t>
  </si>
  <si>
    <t>Ellington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</si>
  <si>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</si>
  <si>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</si>
  <si>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</si>
  <si>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</si>
  <si>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</si>
  <si>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</si>
  <si>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</si>
  <si>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</si>
  <si>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 xml:space="preserve">Groton </t>
  </si>
  <si>
    <t>Guilford</t>
  </si>
  <si>
    <t>Haddam</t>
  </si>
  <si>
    <t>Hartland</t>
  </si>
  <si>
    <t>Harwinton</t>
  </si>
  <si>
    <t>Hebron</t>
  </si>
  <si>
    <t>Kent</t>
  </si>
  <si>
    <t>Killingworth</t>
  </si>
  <si>
    <t>Lebanon</t>
  </si>
  <si>
    <t>Ledyard</t>
  </si>
  <si>
    <t>Lisbon</t>
  </si>
  <si>
    <t>Litchfield</t>
  </si>
  <si>
    <t>Lyme</t>
  </si>
  <si>
    <t>Madison</t>
  </si>
  <si>
    <t>Mansfield</t>
  </si>
  <si>
    <t>Marlborough</t>
  </si>
  <si>
    <t>Middlebury</t>
  </si>
  <si>
    <t>Middlefield</t>
  </si>
  <si>
    <t>Monroe</t>
  </si>
  <si>
    <t>Morris</t>
  </si>
  <si>
    <t>New Canaan</t>
  </si>
  <si>
    <t>New Fairfield</t>
  </si>
  <si>
    <t>New Hartford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</si>
  <si>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</si>
  <si>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</si>
  <si>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</si>
  <si>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</si>
  <si>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</si>
  <si>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</si>
  <si>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</si>
  <si>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</si>
  <si>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Old Lyme</t>
  </si>
  <si>
    <t>Old Saybrook</t>
  </si>
  <si>
    <t>Orange</t>
  </si>
  <si>
    <t>Oxford</t>
  </si>
  <si>
    <t>Pomfret</t>
  </si>
  <si>
    <t>Preston</t>
  </si>
  <si>
    <t>Prospect</t>
  </si>
  <si>
    <t>Redding</t>
  </si>
  <si>
    <t>Ridgefield</t>
  </si>
  <si>
    <t>Rocky Hill</t>
  </si>
  <si>
    <t>Roxbury</t>
  </si>
  <si>
    <t>Salem</t>
  </si>
  <si>
    <t>Salisbury</t>
  </si>
  <si>
    <t>Scotland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</si>
  <si>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</si>
  <si>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</si>
  <si>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</si>
  <si>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</si>
  <si>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</si>
  <si>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</si>
  <si>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</si>
  <si>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</si>
  <si>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Stamford</t>
  </si>
  <si>
    <t>Stonington</t>
  </si>
  <si>
    <t>Suffield</t>
  </si>
  <si>
    <t>Tolland</t>
  </si>
  <si>
    <t>Trumbull</t>
  </si>
  <si>
    <t>Union</t>
  </si>
  <si>
    <t>Wallingford</t>
  </si>
  <si>
    <t>Warren</t>
  </si>
  <si>
    <t>Washington</t>
  </si>
  <si>
    <t>Waterford</t>
  </si>
  <si>
    <t>Watertown</t>
  </si>
  <si>
    <t>Westbrook</t>
  </si>
  <si>
    <t>West Hartford</t>
  </si>
  <si>
    <t>Weston</t>
  </si>
  <si>
    <t>Westport</t>
  </si>
  <si>
    <t>Wethersfield</t>
  </si>
  <si>
    <t>Willington</t>
  </si>
  <si>
    <t>Wilton</t>
  </si>
  <si>
    <t>Windsor Locks</t>
  </si>
  <si>
    <t>Wolcott</t>
  </si>
  <si>
    <t>Woodbridge</t>
  </si>
  <si>
    <t>Woodbury</t>
  </si>
  <si>
    <t>Woodstock</t>
  </si>
  <si>
    <t>PCI Points</t>
  </si>
  <si>
    <t xml:space="preserve">Milford </t>
  </si>
  <si>
    <t>Unemployment Rate Index Points</t>
  </si>
  <si>
    <t>Per Capita AFDC Index Points</t>
  </si>
  <si>
    <t>EMR Index Points</t>
  </si>
  <si>
    <t>AENGLC Index Points</t>
  </si>
  <si>
    <t>Top Quartile:</t>
  </si>
  <si>
    <t>FY 2016</t>
  </si>
  <si>
    <t>Grandfathered</t>
  </si>
  <si>
    <t>Groton</t>
  </si>
  <si>
    <t>Municipality</t>
  </si>
  <si>
    <t>FY 2017</t>
  </si>
  <si>
    <t>FY 2015</t>
  </si>
  <si>
    <t>FY 2014</t>
  </si>
  <si>
    <t>FY 2013</t>
  </si>
  <si>
    <t>FY 2012</t>
  </si>
  <si>
    <t>Eligible for STEAP?</t>
  </si>
  <si>
    <t>No</t>
  </si>
  <si>
    <t>Yes</t>
  </si>
  <si>
    <t>FY 2018</t>
  </si>
  <si>
    <t>2014 Population</t>
  </si>
  <si>
    <t>2014 Per Capita Income (PCI)</t>
  </si>
  <si>
    <t>FY 18 AENGLC</t>
  </si>
  <si>
    <t>FY 15 EMR</t>
  </si>
  <si>
    <t>AFDC Count October 2016 &amp; May 2017</t>
  </si>
  <si>
    <t>2016-2017 Per Capita AFDC Rate (%)</t>
  </si>
  <si>
    <t>2016-2017 Unemployment Rate (%)</t>
  </si>
  <si>
    <t xml:space="preserve">FY 18 Overall Eligibility Index (total of all index points) </t>
  </si>
  <si>
    <t>FY 18 PIC Rank</t>
  </si>
  <si>
    <t xml:space="preserve">FY 18 Total PIC Index Points </t>
  </si>
  <si>
    <t>Pursuant to CGS §7-545, the following towns are also designated as FY 2018 Public Investment Communities:</t>
  </si>
  <si>
    <t>Key:</t>
  </si>
  <si>
    <t>Not a Public Investment Community</t>
  </si>
  <si>
    <t>Public Investment Community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</si>
</sst>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0"/>
      <name val="Arial"/>
    </font>
    <font>
      <sz val="9"/>
      <name val="Trebuchet MS"/>
      <family val="2"/>
    </font>
    <font>
      <sz val="9"/>
      <color indexed="12"/>
      <name val="Trebuchet MS"/>
      <family val="2"/>
    </font>
    <font>
      <sz val="9"/>
      <color indexed="20"/>
      <name val="Trebuchet MS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name val="Arial"/>
      <family val="2"/>
    </font>
    <font>
      <b/>
      <sz val="11"/>
      <name val="Trebuchet MS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4" fontId="1" fillId="0" borderId="0" xfId="0" applyNumberFormat="1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4" fontId="1" fillId="0" borderId="0" xfId="0" applyNumberFormat="1" applyFont="1"/>
    <xf numFmtId="2" fontId="1" fillId="0" borderId="0" xfId="0" quotePrefix="1" applyNumberFormat="1" applyFont="1" applyAlignment="1">
      <alignment horizontal="centerContinuous"/>
    </xf>
    <xf numFmtId="10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 vertical="top" wrapText="1"/>
    </xf>
    <xf numFmtId="1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/>
    <xf numFmtId="164" fontId="4" fillId="0" borderId="0" xfId="0" applyNumberFormat="1" applyFont="1"/>
    <xf numFmtId="3" fontId="4" fillId="0" borderId="0" xfId="0" applyNumberFormat="1" applyFont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10" fontId="4" fillId="0" borderId="0" xfId="0" applyNumberFormat="1" applyFont="1" applyFill="1" applyAlignment="1">
      <alignment horizontal="centerContinuous"/>
    </xf>
    <xf numFmtId="2" fontId="4" fillId="0" borderId="0" xfId="0" applyNumberFormat="1" applyFont="1" applyFill="1" applyAlignment="1">
      <alignment horizontal="centerContinuous"/>
    </xf>
    <xf numFmtId="3" fontId="4" fillId="0" borderId="0" xfId="0" applyNumberFormat="1" applyFont="1" applyFill="1"/>
    <xf numFmtId="2" fontId="4" fillId="0" borderId="1" xfId="0" quotePrefix="1" applyNumberFormat="1" applyFont="1" applyFill="1" applyBorder="1" applyAlignment="1">
      <alignment horizontal="centerContinuous"/>
    </xf>
    <xf numFmtId="2" fontId="4" fillId="0" borderId="0" xfId="0" quotePrefix="1" applyNumberFormat="1" applyFont="1" applyFill="1" applyAlignment="1">
      <alignment horizontal="centerContinuous"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/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10" fontId="4" fillId="0" borderId="0" xfId="0" applyNumberFormat="1" applyFont="1" applyFill="1"/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65" fontId="4" fillId="0" borderId="0" xfId="0" applyNumberFormat="1" applyFont="1" applyFill="1" applyAlignment="1">
      <alignment horizontal="centerContinuous"/>
    </xf>
    <xf numFmtId="165" fontId="4" fillId="0" borderId="0" xfId="0" applyNumberFormat="1" applyFont="1" applyFill="1" applyBorder="1" applyAlignment="1">
      <alignment horizontal="centerContinuous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/>
    <xf numFmtId="3" fontId="7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horizontal="center"/>
    </xf>
    <xf numFmtId="2" fontId="4" fillId="0" borderId="2" xfId="0" applyNumberFormat="1" applyFont="1" applyFill="1" applyBorder="1" applyAlignment="1">
      <alignment horizontal="right"/>
    </xf>
    <xf numFmtId="10" fontId="4" fillId="0" borderId="2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0" fontId="4" fillId="0" borderId="2" xfId="0" quotePrefix="1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/>
    <xf numFmtId="3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2" fontId="5" fillId="0" borderId="2" xfId="0" applyNumberFormat="1" applyFont="1" applyFill="1" applyBorder="1" applyAlignment="1" applyProtection="1">
      <alignment horizontal="right" vertical="center" wrapText="1"/>
    </xf>
    <xf numFmtId="165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Continuous"/>
    </xf>
    <xf numFmtId="0" fontId="4" fillId="0" borderId="2" xfId="0" applyFont="1" applyBorder="1" applyAlignment="1">
      <alignment horizontal="right"/>
    </xf>
    <xf numFmtId="2" fontId="4" fillId="0" borderId="2" xfId="0" applyNumberFormat="1" applyFont="1" applyBorder="1"/>
    <xf numFmtId="4" fontId="4" fillId="0" borderId="2" xfId="0" applyNumberFormat="1" applyFont="1" applyBorder="1"/>
    <xf numFmtId="0" fontId="10" fillId="2" borderId="2" xfId="0" applyFont="1" applyFill="1" applyBorder="1" applyAlignment="1">
      <alignment horizontal="center" vertical="top" wrapText="1"/>
    </xf>
    <xf numFmtId="3" fontId="10" fillId="2" borderId="2" xfId="0" applyNumberFormat="1" applyFont="1" applyFill="1" applyBorder="1" applyAlignment="1">
      <alignment horizontal="center" vertical="top" wrapText="1"/>
    </xf>
    <xf numFmtId="4" fontId="10" fillId="2" borderId="2" xfId="0" applyNumberFormat="1" applyFont="1" applyFill="1" applyBorder="1" applyAlignment="1">
      <alignment horizontal="center" vertical="top" wrapText="1"/>
    </xf>
    <xf numFmtId="2" fontId="10" fillId="2" borderId="2" xfId="0" applyNumberFormat="1" applyFont="1" applyFill="1" applyBorder="1" applyAlignment="1">
      <alignment horizontal="center" vertical="top" wrapText="1"/>
    </xf>
    <xf numFmtId="165" fontId="10" fillId="2" borderId="2" xfId="0" applyNumberFormat="1" applyFont="1" applyFill="1" applyBorder="1" applyAlignment="1">
      <alignment horizontal="center" vertical="top" wrapText="1"/>
    </xf>
    <xf numFmtId="10" fontId="10" fillId="2" borderId="2" xfId="0" applyNumberFormat="1" applyFont="1" applyFill="1" applyBorder="1" applyAlignment="1">
      <alignment horizontal="center" vertical="top" wrapText="1"/>
    </xf>
    <xf numFmtId="4" fontId="11" fillId="2" borderId="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4" fontId="7" fillId="0" borderId="0" xfId="0" applyNumberFormat="1" applyFont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2" fillId="0" borderId="0" xfId="0" applyFont="1"/>
    <xf numFmtId="0" fontId="8" fillId="0" borderId="0" xfId="0" applyFont="1"/>
    <xf numFmtId="0" fontId="12" fillId="0" borderId="0" xfId="0" applyFont="1" applyFill="1"/>
    <xf numFmtId="0" fontId="12" fillId="0" borderId="0" xfId="0" quotePrefix="1" applyFont="1"/>
    <xf numFmtId="0" fontId="13" fillId="0" borderId="0" xfId="0" applyFont="1"/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 wrapText="1"/>
    </xf>
    <xf numFmtId="0" fontId="14" fillId="0" borderId="0" xfId="0" applyFont="1"/>
    <xf numFmtId="0" fontId="14" fillId="0" borderId="0" xfId="0" applyFont="1" applyAlignment="1">
      <alignment horizontal="left" vertical="top"/>
    </xf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Border="1"/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0" fontId="15" fillId="0" borderId="0" xfId="0" applyFont="1" applyFill="1" applyBorder="1"/>
    <xf numFmtId="4" fontId="15" fillId="0" borderId="0" xfId="0" applyNumberFormat="1" applyFont="1" applyFill="1" applyBorder="1"/>
    <xf numFmtId="164" fontId="15" fillId="0" borderId="0" xfId="0" applyNumberFormat="1" applyFont="1"/>
    <xf numFmtId="0" fontId="15" fillId="0" borderId="0" xfId="0" applyFont="1"/>
    <xf numFmtId="0" fontId="4" fillId="3" borderId="2" xfId="0" applyFont="1" applyFill="1" applyBorder="1"/>
    <xf numFmtId="3" fontId="4" fillId="3" borderId="2" xfId="0" applyNumberFormat="1" applyFont="1" applyFill="1" applyBorder="1"/>
    <xf numFmtId="2" fontId="4" fillId="3" borderId="2" xfId="0" applyNumberFormat="1" applyFont="1" applyFill="1" applyBorder="1" applyAlignment="1">
      <alignment horizontal="right"/>
    </xf>
    <xf numFmtId="4" fontId="4" fillId="3" borderId="2" xfId="0" applyNumberFormat="1" applyFont="1" applyFill="1" applyBorder="1"/>
    <xf numFmtId="3" fontId="4" fillId="3" borderId="2" xfId="0" applyNumberFormat="1" applyFont="1" applyFill="1" applyBorder="1" applyProtection="1"/>
    <xf numFmtId="10" fontId="4" fillId="3" borderId="2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right"/>
    </xf>
    <xf numFmtId="164" fontId="4" fillId="3" borderId="2" xfId="0" applyNumberFormat="1" applyFont="1" applyFill="1" applyBorder="1" applyAlignment="1">
      <alignment horizontal="right"/>
    </xf>
    <xf numFmtId="4" fontId="9" fillId="3" borderId="2" xfId="0" applyNumberFormat="1" applyFont="1" applyFill="1" applyBorder="1" applyAlignment="1">
      <alignment horizontal="right"/>
    </xf>
    <xf numFmtId="0" fontId="4" fillId="4" borderId="2" xfId="0" applyFont="1" applyFill="1" applyBorder="1"/>
    <xf numFmtId="3" fontId="4" fillId="4" borderId="2" xfId="0" applyNumberFormat="1" applyFont="1" applyFill="1" applyBorder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/>
    <xf numFmtId="3" fontId="4" fillId="4" borderId="2" xfId="0" applyNumberFormat="1" applyFont="1" applyFill="1" applyBorder="1" applyProtection="1"/>
    <xf numFmtId="10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164" fontId="4" fillId="4" borderId="2" xfId="0" applyNumberFormat="1" applyFont="1" applyFill="1" applyBorder="1" applyAlignment="1">
      <alignment horizontal="right"/>
    </xf>
    <xf numFmtId="4" fontId="9" fillId="4" borderId="2" xfId="0" applyNumberFormat="1" applyFont="1" applyFill="1" applyBorder="1" applyAlignment="1">
      <alignment horizontal="right"/>
    </xf>
    <xf numFmtId="0" fontId="4" fillId="4" borderId="2" xfId="0" quotePrefix="1" applyFont="1" applyFill="1" applyBorder="1" applyAlignment="1">
      <alignment horizontal="left"/>
    </xf>
    <xf numFmtId="0" fontId="4" fillId="3" borderId="2" xfId="0" quotePrefix="1" applyFont="1" applyFill="1" applyBorder="1" applyAlignment="1">
      <alignment horizontal="lef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4" fillId="3" borderId="0" xfId="0" applyFont="1" applyFill="1" applyBorder="1"/>
    <xf numFmtId="0" fontId="4" fillId="4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abSelected="1" workbookViewId="0">
      <pane ySplit="1" topLeftCell="A2" activePane="bottomLeft" state="frozen"/>
      <selection pane="bottomLeft"/>
    </sheetView>
  </sheetViews>
  <sheetFormatPr defaultColWidth="8.85546875" defaultRowHeight="12.95" customHeight="1" x14ac:dyDescent="0.35"/>
  <cols>
    <col min="1" max="1" width="17.42578125" style="31" customWidth="1"/>
    <col min="2" max="2" width="23.5703125" style="21" customWidth="1"/>
    <col min="3" max="3" width="18.28515625" style="41" customWidth="1"/>
    <col min="4" max="4" width="19.140625" style="21" customWidth="1"/>
    <col min="5" max="5" width="11.140625" style="1" customWidth="1"/>
    <col min="6" max="6" width="11.42578125" style="1" customWidth="1"/>
    <col min="7" max="8" width="12.140625" style="1" customWidth="1"/>
    <col min="9" max="16384" width="8.85546875" style="1"/>
  </cols>
  <sheetData>
    <row r="1" spans="1:17" ht="37.5" customHeight="1" x14ac:dyDescent="0.35">
      <c r="A1" s="32" t="s">
        <v>202</v>
      </c>
      <c r="B1" s="32" t="s">
        <v>184</v>
      </c>
      <c r="C1" s="40" t="s">
        <v>203</v>
      </c>
      <c r="D1" s="65" t="s">
        <v>190</v>
      </c>
      <c r="E1" s="9"/>
    </row>
    <row r="2" spans="1:17" ht="15" customHeight="1" x14ac:dyDescent="0.35">
      <c r="A2" s="109">
        <v>1</v>
      </c>
      <c r="B2" s="71" t="s">
        <v>9</v>
      </c>
      <c r="C2" s="108">
        <v>411.260258945327</v>
      </c>
      <c r="D2" s="16" t="s">
        <v>191</v>
      </c>
      <c r="E2" s="13"/>
      <c r="F2" s="14"/>
      <c r="G2" s="3"/>
      <c r="H2" s="4"/>
      <c r="I2" s="3"/>
      <c r="J2" s="7"/>
      <c r="K2" s="3"/>
      <c r="L2" s="2"/>
      <c r="M2" s="8"/>
      <c r="N2" s="3"/>
      <c r="O2" s="5"/>
      <c r="P2" s="3"/>
      <c r="Q2" s="6"/>
    </row>
    <row r="3" spans="1:17" ht="15" customHeight="1" x14ac:dyDescent="0.35">
      <c r="A3" s="109">
        <v>2</v>
      </c>
      <c r="B3" s="71" t="s">
        <v>2</v>
      </c>
      <c r="C3" s="108">
        <v>410.62817379746576</v>
      </c>
      <c r="D3" s="16" t="s">
        <v>191</v>
      </c>
      <c r="E3" s="13"/>
      <c r="F3" s="14"/>
      <c r="J3" s="10"/>
    </row>
    <row r="4" spans="1:17" ht="15" customHeight="1" x14ac:dyDescent="0.35">
      <c r="A4" s="109">
        <v>3</v>
      </c>
      <c r="B4" s="71" t="s">
        <v>6</v>
      </c>
      <c r="C4" s="108">
        <v>398.24385535732216</v>
      </c>
      <c r="D4" s="16" t="s">
        <v>191</v>
      </c>
      <c r="E4" s="13"/>
      <c r="F4" s="14"/>
      <c r="J4" s="10"/>
    </row>
    <row r="5" spans="1:17" ht="15" customHeight="1" x14ac:dyDescent="0.35">
      <c r="A5" s="109">
        <v>4</v>
      </c>
      <c r="B5" s="71" t="s">
        <v>3</v>
      </c>
      <c r="C5" s="108">
        <v>365.93177083053081</v>
      </c>
      <c r="D5" s="16" t="s">
        <v>191</v>
      </c>
      <c r="E5" s="13"/>
      <c r="F5" s="14"/>
      <c r="J5" s="10"/>
    </row>
    <row r="6" spans="1:17" ht="15" customHeight="1" x14ac:dyDescent="0.35">
      <c r="A6" s="109">
        <v>5</v>
      </c>
      <c r="B6" s="71" t="s">
        <v>5</v>
      </c>
      <c r="C6" s="108">
        <v>354.94293973482053</v>
      </c>
      <c r="D6" s="16" t="s">
        <v>191</v>
      </c>
      <c r="E6" s="13"/>
      <c r="F6" s="14"/>
      <c r="J6" s="10"/>
    </row>
    <row r="7" spans="1:17" ht="15" customHeight="1" x14ac:dyDescent="0.35">
      <c r="A7" s="109">
        <v>6</v>
      </c>
      <c r="B7" s="71" t="s">
        <v>7</v>
      </c>
      <c r="C7" s="108">
        <v>329.01762580297725</v>
      </c>
      <c r="D7" s="16" t="s">
        <v>191</v>
      </c>
      <c r="E7" s="13"/>
      <c r="F7" s="14"/>
      <c r="J7" s="10"/>
    </row>
    <row r="8" spans="1:17" ht="15" customHeight="1" x14ac:dyDescent="0.35">
      <c r="A8" s="109">
        <v>7</v>
      </c>
      <c r="B8" s="71" t="s">
        <v>4</v>
      </c>
      <c r="C8" s="108">
        <v>327.04201941750671</v>
      </c>
      <c r="D8" s="16" t="s">
        <v>191</v>
      </c>
      <c r="E8" s="13"/>
      <c r="F8" s="14"/>
      <c r="J8" s="10"/>
    </row>
    <row r="9" spans="1:17" ht="15" customHeight="1" x14ac:dyDescent="0.35">
      <c r="A9" s="109">
        <v>8</v>
      </c>
      <c r="B9" s="71" t="s">
        <v>10</v>
      </c>
      <c r="C9" s="108">
        <v>326.91032023324914</v>
      </c>
      <c r="D9" s="16" t="s">
        <v>191</v>
      </c>
      <c r="E9" s="13"/>
      <c r="F9" s="14"/>
      <c r="J9" s="10"/>
    </row>
    <row r="10" spans="1:17" ht="15" customHeight="1" x14ac:dyDescent="0.35">
      <c r="A10" s="109">
        <v>9</v>
      </c>
      <c r="B10" s="71" t="s">
        <v>11</v>
      </c>
      <c r="C10" s="108">
        <v>314.01711226650048</v>
      </c>
      <c r="D10" s="16" t="s">
        <v>191</v>
      </c>
      <c r="E10" s="13"/>
      <c r="F10" s="14"/>
      <c r="J10" s="10"/>
    </row>
    <row r="11" spans="1:17" ht="15" customHeight="1" x14ac:dyDescent="0.35">
      <c r="A11" s="109">
        <v>10</v>
      </c>
      <c r="B11" s="71" t="s">
        <v>16</v>
      </c>
      <c r="C11" s="108">
        <v>306.72637300782992</v>
      </c>
      <c r="D11" s="64" t="s">
        <v>192</v>
      </c>
      <c r="E11" s="13"/>
      <c r="F11" s="14"/>
      <c r="J11" s="10"/>
    </row>
    <row r="12" spans="1:17" ht="15" customHeight="1" x14ac:dyDescent="0.35">
      <c r="A12" s="109">
        <v>11</v>
      </c>
      <c r="B12" s="71" t="s">
        <v>12</v>
      </c>
      <c r="C12" s="108">
        <v>302.33387360902236</v>
      </c>
      <c r="D12" s="64" t="s">
        <v>191</v>
      </c>
      <c r="E12" s="13"/>
      <c r="F12" s="14"/>
      <c r="J12" s="10"/>
    </row>
    <row r="13" spans="1:17" ht="15" customHeight="1" x14ac:dyDescent="0.35">
      <c r="A13" s="109">
        <v>12</v>
      </c>
      <c r="B13" s="71" t="s">
        <v>24</v>
      </c>
      <c r="C13" s="108">
        <v>301.83080110413027</v>
      </c>
      <c r="D13" s="64" t="s">
        <v>192</v>
      </c>
      <c r="E13" s="13"/>
      <c r="F13" s="14"/>
      <c r="J13" s="10"/>
    </row>
    <row r="14" spans="1:17" ht="15" customHeight="1" x14ac:dyDescent="0.35">
      <c r="A14" s="109">
        <v>13</v>
      </c>
      <c r="B14" s="71" t="s">
        <v>22</v>
      </c>
      <c r="C14" s="108">
        <v>301.80524415781622</v>
      </c>
      <c r="D14" s="64" t="s">
        <v>191</v>
      </c>
      <c r="E14" s="13"/>
      <c r="F14" s="14"/>
      <c r="J14" s="10"/>
    </row>
    <row r="15" spans="1:17" ht="15" customHeight="1" x14ac:dyDescent="0.35">
      <c r="A15" s="109">
        <v>14</v>
      </c>
      <c r="B15" s="71" t="s">
        <v>8</v>
      </c>
      <c r="C15" s="108">
        <v>300.7757716481363</v>
      </c>
      <c r="D15" s="64" t="s">
        <v>191</v>
      </c>
      <c r="E15" s="13"/>
      <c r="F15" s="14"/>
      <c r="J15" s="10"/>
    </row>
    <row r="16" spans="1:17" ht="15" customHeight="1" x14ac:dyDescent="0.35">
      <c r="A16" s="109">
        <v>15</v>
      </c>
      <c r="B16" s="71" t="s">
        <v>13</v>
      </c>
      <c r="C16" s="108">
        <v>291.62542754069636</v>
      </c>
      <c r="D16" s="64" t="s">
        <v>191</v>
      </c>
      <c r="E16" s="13"/>
      <c r="F16" s="14"/>
      <c r="J16" s="10"/>
    </row>
    <row r="17" spans="1:10" ht="15" customHeight="1" x14ac:dyDescent="0.35">
      <c r="A17" s="109">
        <v>16</v>
      </c>
      <c r="B17" s="71" t="s">
        <v>23</v>
      </c>
      <c r="C17" s="108">
        <v>284.39259865771459</v>
      </c>
      <c r="D17" s="64" t="s">
        <v>192</v>
      </c>
      <c r="E17" s="13"/>
      <c r="F17" s="14"/>
      <c r="J17" s="10"/>
    </row>
    <row r="18" spans="1:10" ht="15" customHeight="1" x14ac:dyDescent="0.35">
      <c r="A18" s="109">
        <v>17</v>
      </c>
      <c r="B18" s="71" t="s">
        <v>17</v>
      </c>
      <c r="C18" s="108">
        <v>283.31682639714609</v>
      </c>
      <c r="D18" s="64" t="s">
        <v>192</v>
      </c>
      <c r="E18" s="13"/>
      <c r="F18" s="14"/>
      <c r="J18" s="10"/>
    </row>
    <row r="19" spans="1:10" ht="15" customHeight="1" x14ac:dyDescent="0.35">
      <c r="A19" s="109">
        <v>18</v>
      </c>
      <c r="B19" s="71" t="s">
        <v>30</v>
      </c>
      <c r="C19" s="108">
        <v>277.75163897790969</v>
      </c>
      <c r="D19" s="64" t="s">
        <v>192</v>
      </c>
      <c r="E19" s="13"/>
      <c r="F19" s="14"/>
      <c r="J19" s="10"/>
    </row>
    <row r="20" spans="1:10" ht="15" customHeight="1" x14ac:dyDescent="0.35">
      <c r="A20" s="109">
        <v>19</v>
      </c>
      <c r="B20" s="71" t="s">
        <v>26</v>
      </c>
      <c r="C20" s="108">
        <v>277.64871019919224</v>
      </c>
      <c r="D20" s="64" t="s">
        <v>192</v>
      </c>
      <c r="E20" s="13"/>
      <c r="F20" s="14"/>
      <c r="J20" s="10"/>
    </row>
    <row r="21" spans="1:10" ht="15" customHeight="1" x14ac:dyDescent="0.35">
      <c r="A21" s="109">
        <v>20</v>
      </c>
      <c r="B21" s="71" t="s">
        <v>29</v>
      </c>
      <c r="C21" s="108">
        <v>277.44116613297979</v>
      </c>
      <c r="D21" s="64" t="s">
        <v>192</v>
      </c>
      <c r="E21" s="17"/>
      <c r="F21" s="14"/>
      <c r="J21" s="10"/>
    </row>
    <row r="22" spans="1:10" ht="15" customHeight="1" x14ac:dyDescent="0.35">
      <c r="A22" s="109">
        <v>21</v>
      </c>
      <c r="B22" s="71" t="s">
        <v>27</v>
      </c>
      <c r="C22" s="108">
        <v>276.38485304681473</v>
      </c>
      <c r="D22" s="64" t="s">
        <v>191</v>
      </c>
      <c r="E22" s="13"/>
      <c r="F22" s="14"/>
      <c r="J22" s="10"/>
    </row>
    <row r="23" spans="1:10" ht="15" customHeight="1" x14ac:dyDescent="0.35">
      <c r="A23" s="109">
        <v>22</v>
      </c>
      <c r="B23" s="71" t="s">
        <v>25</v>
      </c>
      <c r="C23" s="108">
        <v>272.52196369779523</v>
      </c>
      <c r="D23" s="64" t="s">
        <v>192</v>
      </c>
      <c r="E23" s="13"/>
      <c r="F23" s="14"/>
      <c r="J23" s="10"/>
    </row>
    <row r="24" spans="1:10" ht="15" customHeight="1" x14ac:dyDescent="0.35">
      <c r="A24" s="109">
        <v>23</v>
      </c>
      <c r="B24" s="71" t="s">
        <v>14</v>
      </c>
      <c r="C24" s="108">
        <v>272.36884480161979</v>
      </c>
      <c r="D24" s="64" t="s">
        <v>191</v>
      </c>
      <c r="E24" s="13"/>
      <c r="F24" s="14"/>
      <c r="J24" s="10"/>
    </row>
    <row r="25" spans="1:10" ht="15" customHeight="1" x14ac:dyDescent="0.35">
      <c r="A25" s="109">
        <v>24</v>
      </c>
      <c r="B25" s="71" t="s">
        <v>50</v>
      </c>
      <c r="C25" s="108">
        <v>272.27298187399265</v>
      </c>
      <c r="D25" s="64" t="s">
        <v>192</v>
      </c>
      <c r="E25" s="13"/>
      <c r="F25" s="14"/>
      <c r="J25" s="10"/>
    </row>
    <row r="26" spans="1:10" ht="15" customHeight="1" x14ac:dyDescent="0.35">
      <c r="A26" s="109">
        <v>25</v>
      </c>
      <c r="B26" s="71" t="s">
        <v>20</v>
      </c>
      <c r="C26" s="108">
        <v>271.87368804707722</v>
      </c>
      <c r="D26" s="64" t="s">
        <v>191</v>
      </c>
      <c r="E26" s="13"/>
      <c r="F26" s="14"/>
      <c r="J26" s="10"/>
    </row>
    <row r="27" spans="1:10" ht="15" customHeight="1" x14ac:dyDescent="0.35">
      <c r="A27" s="109">
        <v>26</v>
      </c>
      <c r="B27" s="71" t="s">
        <v>18</v>
      </c>
      <c r="C27" s="108">
        <v>271.11146111169558</v>
      </c>
      <c r="D27" s="64" t="s">
        <v>192</v>
      </c>
      <c r="E27" s="13"/>
      <c r="F27" s="14"/>
      <c r="J27" s="10"/>
    </row>
    <row r="28" spans="1:10" ht="15" customHeight="1" x14ac:dyDescent="0.35">
      <c r="A28" s="109">
        <v>27</v>
      </c>
      <c r="B28" s="71" t="s">
        <v>35</v>
      </c>
      <c r="C28" s="108">
        <v>270.49668749992901</v>
      </c>
      <c r="D28" s="64" t="s">
        <v>192</v>
      </c>
      <c r="E28" s="13"/>
      <c r="F28" s="14"/>
      <c r="J28" s="10"/>
    </row>
    <row r="29" spans="1:10" ht="15" customHeight="1" x14ac:dyDescent="0.35">
      <c r="A29" s="109">
        <v>28</v>
      </c>
      <c r="B29" s="71" t="s">
        <v>19</v>
      </c>
      <c r="C29" s="108">
        <v>269.79645962223208</v>
      </c>
      <c r="D29" s="64" t="s">
        <v>192</v>
      </c>
      <c r="E29" s="13"/>
      <c r="F29" s="14"/>
      <c r="J29" s="10"/>
    </row>
    <row r="30" spans="1:10" ht="15" customHeight="1" x14ac:dyDescent="0.35">
      <c r="A30" s="109">
        <v>29</v>
      </c>
      <c r="B30" s="71" t="s">
        <v>36</v>
      </c>
      <c r="C30" s="108">
        <v>269.02350642401325</v>
      </c>
      <c r="D30" s="64" t="s">
        <v>192</v>
      </c>
      <c r="E30" s="13"/>
      <c r="F30" s="14"/>
      <c r="J30" s="10"/>
    </row>
    <row r="31" spans="1:10" ht="15" customHeight="1" x14ac:dyDescent="0.35">
      <c r="A31" s="109">
        <v>30</v>
      </c>
      <c r="B31" s="71" t="s">
        <v>31</v>
      </c>
      <c r="C31" s="108">
        <v>268.05505179175481</v>
      </c>
      <c r="D31" s="16" t="s">
        <v>191</v>
      </c>
      <c r="E31" s="13"/>
      <c r="F31" s="14"/>
      <c r="J31" s="10"/>
    </row>
    <row r="32" spans="1:10" ht="15" customHeight="1" x14ac:dyDescent="0.35">
      <c r="A32" s="109">
        <v>31</v>
      </c>
      <c r="B32" s="71" t="s">
        <v>38</v>
      </c>
      <c r="C32" s="108">
        <v>266.98575597706554</v>
      </c>
      <c r="D32" s="16" t="s">
        <v>192</v>
      </c>
      <c r="E32" s="13"/>
      <c r="F32" s="14"/>
      <c r="J32" s="10"/>
    </row>
    <row r="33" spans="1:14" ht="15" customHeight="1" x14ac:dyDescent="0.35">
      <c r="A33" s="109">
        <v>32</v>
      </c>
      <c r="B33" s="71" t="s">
        <v>34</v>
      </c>
      <c r="C33" s="108">
        <v>266.40834152276506</v>
      </c>
      <c r="D33" s="16" t="s">
        <v>191</v>
      </c>
      <c r="E33" s="13"/>
      <c r="F33" s="14"/>
      <c r="J33" s="10"/>
    </row>
    <row r="34" spans="1:14" ht="15" customHeight="1" x14ac:dyDescent="0.35">
      <c r="A34" s="109">
        <v>33</v>
      </c>
      <c r="B34" s="71" t="s">
        <v>37</v>
      </c>
      <c r="C34" s="108">
        <v>265.7443753093155</v>
      </c>
      <c r="D34" s="16" t="s">
        <v>191</v>
      </c>
      <c r="E34" s="13"/>
      <c r="F34" s="14"/>
      <c r="J34" s="10"/>
    </row>
    <row r="35" spans="1:14" ht="15" customHeight="1" x14ac:dyDescent="0.35">
      <c r="A35" s="109">
        <v>34</v>
      </c>
      <c r="B35" s="71" t="s">
        <v>142</v>
      </c>
      <c r="C35" s="108">
        <v>264.84244861985235</v>
      </c>
      <c r="D35" s="16" t="s">
        <v>192</v>
      </c>
      <c r="E35" s="17"/>
      <c r="F35" s="14"/>
      <c r="J35" s="10"/>
    </row>
    <row r="36" spans="1:14" ht="15" customHeight="1" x14ac:dyDescent="0.35">
      <c r="A36" s="109">
        <v>35</v>
      </c>
      <c r="B36" s="71" t="s">
        <v>32</v>
      </c>
      <c r="C36" s="108">
        <v>264.74990429276994</v>
      </c>
      <c r="D36" s="64" t="s">
        <v>192</v>
      </c>
      <c r="E36" s="13"/>
      <c r="F36" s="14"/>
      <c r="J36" s="10"/>
    </row>
    <row r="37" spans="1:14" ht="15" customHeight="1" x14ac:dyDescent="0.35">
      <c r="A37" s="109">
        <v>36</v>
      </c>
      <c r="B37" s="71" t="s">
        <v>112</v>
      </c>
      <c r="C37" s="108">
        <v>262.8385588489125</v>
      </c>
      <c r="D37" s="64" t="s">
        <v>192</v>
      </c>
      <c r="E37" s="13"/>
      <c r="F37" s="14"/>
      <c r="J37" s="10"/>
    </row>
    <row r="38" spans="1:14" ht="15" customHeight="1" x14ac:dyDescent="0.35">
      <c r="A38" s="109">
        <v>37</v>
      </c>
      <c r="B38" s="71" t="s">
        <v>42</v>
      </c>
      <c r="C38" s="108">
        <v>259.23431853315356</v>
      </c>
      <c r="D38" s="64" t="s">
        <v>192</v>
      </c>
      <c r="E38" s="13"/>
      <c r="F38" s="14"/>
      <c r="J38" s="10"/>
    </row>
    <row r="39" spans="1:14" ht="15" customHeight="1" x14ac:dyDescent="0.35">
      <c r="A39" s="109">
        <v>38</v>
      </c>
      <c r="B39" s="71" t="s">
        <v>28</v>
      </c>
      <c r="C39" s="108">
        <v>258.26594065115648</v>
      </c>
      <c r="D39" s="64" t="s">
        <v>192</v>
      </c>
      <c r="E39" s="13"/>
      <c r="F39" s="14"/>
      <c r="J39" s="10"/>
    </row>
    <row r="40" spans="1:14" ht="15" customHeight="1" x14ac:dyDescent="0.35">
      <c r="A40" s="109">
        <v>39</v>
      </c>
      <c r="B40" s="71" t="s">
        <v>52</v>
      </c>
      <c r="C40" s="108">
        <v>257.96127699347517</v>
      </c>
      <c r="D40" s="64" t="s">
        <v>192</v>
      </c>
      <c r="E40" s="13"/>
      <c r="F40" s="14"/>
      <c r="J40" s="10"/>
    </row>
    <row r="41" spans="1:14" ht="15" customHeight="1" x14ac:dyDescent="0.35">
      <c r="A41" s="109">
        <v>40</v>
      </c>
      <c r="B41" s="71" t="s">
        <v>68</v>
      </c>
      <c r="C41" s="108">
        <v>256.52125405859982</v>
      </c>
      <c r="D41" s="64" t="s">
        <v>192</v>
      </c>
      <c r="E41" s="13"/>
      <c r="F41" s="14"/>
      <c r="J41" s="10"/>
    </row>
    <row r="42" spans="1:14" ht="15" customHeight="1" x14ac:dyDescent="0.35">
      <c r="A42" s="109">
        <v>41</v>
      </c>
      <c r="B42" s="71" t="s">
        <v>48</v>
      </c>
      <c r="C42" s="108">
        <v>256.50568673770215</v>
      </c>
      <c r="D42" s="64" t="s">
        <v>192</v>
      </c>
      <c r="E42" s="13"/>
      <c r="F42" s="14"/>
      <c r="J42" s="10"/>
    </row>
    <row r="43" spans="1:14" ht="15" customHeight="1" x14ac:dyDescent="0.35">
      <c r="A43" s="109">
        <v>42</v>
      </c>
      <c r="B43" s="71" t="s">
        <v>166</v>
      </c>
      <c r="C43" s="108">
        <v>256.13429396206004</v>
      </c>
      <c r="D43" s="64" t="s">
        <v>192</v>
      </c>
      <c r="E43" s="14"/>
    </row>
    <row r="44" spans="1:14" ht="15" customHeight="1" x14ac:dyDescent="0.35">
      <c r="A44" s="109"/>
      <c r="B44" s="110"/>
      <c r="C44" s="111"/>
      <c r="D44" s="64"/>
    </row>
    <row r="45" spans="1:14" ht="29.25" customHeight="1" x14ac:dyDescent="0.35">
      <c r="A45" s="112" t="s">
        <v>204</v>
      </c>
      <c r="B45" s="112"/>
      <c r="C45" s="112"/>
      <c r="D45" s="66"/>
      <c r="E45" s="4"/>
      <c r="F45" s="3"/>
      <c r="G45" s="7"/>
      <c r="H45" s="3"/>
      <c r="I45" s="2"/>
      <c r="J45" s="8"/>
      <c r="K45" s="3"/>
      <c r="L45" s="5"/>
      <c r="M45" s="3"/>
      <c r="N45" s="6"/>
    </row>
    <row r="46" spans="1:14" ht="15" customHeight="1" x14ac:dyDescent="0.35">
      <c r="A46" s="110">
        <v>43</v>
      </c>
      <c r="B46" s="71" t="s">
        <v>33</v>
      </c>
      <c r="C46" s="107">
        <v>255.24</v>
      </c>
      <c r="D46" s="66" t="s">
        <v>192</v>
      </c>
    </row>
    <row r="47" spans="1:14" ht="15" customHeight="1" x14ac:dyDescent="0.35">
      <c r="A47" s="110">
        <v>44</v>
      </c>
      <c r="B47" s="71" t="s">
        <v>43</v>
      </c>
      <c r="C47" s="107">
        <v>255.21</v>
      </c>
      <c r="D47" s="66" t="s">
        <v>192</v>
      </c>
    </row>
    <row r="48" spans="1:14" ht="15" customHeight="1" x14ac:dyDescent="0.35">
      <c r="A48" s="110">
        <v>45</v>
      </c>
      <c r="B48" s="71" t="s">
        <v>21</v>
      </c>
      <c r="C48" s="107">
        <v>254.29</v>
      </c>
      <c r="D48" s="66" t="s">
        <v>192</v>
      </c>
      <c r="E48" s="4"/>
      <c r="F48" s="3"/>
      <c r="G48" s="7"/>
      <c r="H48" s="3"/>
      <c r="I48" s="2"/>
      <c r="J48" s="8"/>
      <c r="K48" s="3"/>
      <c r="L48" s="5"/>
      <c r="M48" s="3"/>
      <c r="N48" s="6"/>
    </row>
    <row r="49" spans="1:14" ht="15" customHeight="1" x14ac:dyDescent="0.35">
      <c r="A49" s="110">
        <v>48</v>
      </c>
      <c r="B49" s="71" t="s">
        <v>46</v>
      </c>
      <c r="C49" s="107">
        <v>246.75</v>
      </c>
      <c r="D49" s="66" t="s">
        <v>192</v>
      </c>
      <c r="E49" s="4"/>
      <c r="F49" s="3"/>
      <c r="G49" s="7"/>
      <c r="H49" s="3"/>
      <c r="I49" s="2"/>
      <c r="J49" s="8"/>
      <c r="K49" s="3"/>
      <c r="L49" s="5"/>
      <c r="M49" s="3"/>
      <c r="N49" s="6"/>
    </row>
    <row r="50" spans="1:14" ht="15" customHeight="1" x14ac:dyDescent="0.35">
      <c r="A50" s="110">
        <v>53</v>
      </c>
      <c r="B50" s="71" t="s">
        <v>49</v>
      </c>
      <c r="C50" s="107">
        <v>245.01893601916305</v>
      </c>
      <c r="D50" s="66" t="s">
        <v>192</v>
      </c>
      <c r="E50" s="11"/>
    </row>
    <row r="51" spans="1:14" ht="15" customHeight="1" x14ac:dyDescent="0.35">
      <c r="A51" s="110">
        <v>55</v>
      </c>
      <c r="B51" s="71" t="s">
        <v>15</v>
      </c>
      <c r="C51" s="107">
        <v>242.34</v>
      </c>
      <c r="D51" s="66" t="s">
        <v>192</v>
      </c>
      <c r="E51" s="11"/>
    </row>
    <row r="52" spans="1:14" ht="15" customHeight="1" x14ac:dyDescent="0.35">
      <c r="A52" s="110">
        <v>93</v>
      </c>
      <c r="B52" s="71" t="s">
        <v>183</v>
      </c>
      <c r="C52" s="107">
        <v>225.91</v>
      </c>
      <c r="D52" s="66" t="s">
        <v>191</v>
      </c>
      <c r="E52" s="12"/>
    </row>
    <row r="53" spans="1:14" ht="15" customHeight="1" x14ac:dyDescent="0.35">
      <c r="A53" s="110">
        <v>94</v>
      </c>
      <c r="B53" s="71" t="s">
        <v>163</v>
      </c>
      <c r="C53" s="107">
        <v>225.39</v>
      </c>
      <c r="D53" s="66" t="s">
        <v>191</v>
      </c>
    </row>
    <row r="54" spans="1:14" ht="15" customHeight="1" x14ac:dyDescent="0.35">
      <c r="A54" s="34"/>
      <c r="B54" s="13"/>
      <c r="D54" s="66"/>
    </row>
    <row r="55" spans="1:14" ht="15" customHeight="1" x14ac:dyDescent="0.35"/>
    <row r="56" spans="1:14" ht="15" customHeight="1" x14ac:dyDescent="0.35"/>
    <row r="57" spans="1:14" ht="15" customHeight="1" x14ac:dyDescent="0.35"/>
    <row r="58" spans="1:14" ht="15" customHeight="1" x14ac:dyDescent="0.35"/>
    <row r="59" spans="1:14" ht="16.5" customHeight="1" x14ac:dyDescent="0.35"/>
    <row r="62" spans="1:14" ht="12.95" customHeight="1" x14ac:dyDescent="0.35">
      <c r="A62" s="9"/>
    </row>
  </sheetData>
  <sortState ref="A2:D43">
    <sortCondition ref="A2"/>
  </sortState>
  <mergeCells count="1">
    <mergeCell ref="A45:C45"/>
  </mergeCells>
  <phoneticPr fontId="0" type="noConversion"/>
  <pageMargins left="1.6" right="0.24" top="0.57999999999999996" bottom="0.26" header="0.26" footer="0.2"/>
  <pageSetup scale="92" orientation="portrait" r:id="rId1"/>
  <headerFooter alignWithMargins="0">
    <oddHeader xml:space="preserve">&amp;C&amp;"Trebuchet MS,Regular"&amp;9FY 2015 Public Investment Community (PIC) List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5"/>
  <sheetViews>
    <sheetView zoomScale="90" zoomScaleNormal="90" workbookViewId="0">
      <pane ySplit="5" topLeftCell="A6" activePane="bottomLeft" state="frozen"/>
      <selection pane="bottomLeft" activeCell="A6" sqref="A6:XFD6"/>
    </sheetView>
  </sheetViews>
  <sheetFormatPr defaultRowHeight="16.5" customHeight="1" x14ac:dyDescent="0.2"/>
  <cols>
    <col min="1" max="1" width="5.140625" style="13" customWidth="1"/>
    <col min="2" max="2" width="14.5703125" style="13" bestFit="1" customWidth="1"/>
    <col min="3" max="3" width="9.5703125" style="17" bestFit="1" customWidth="1"/>
    <col min="4" max="4" width="12.140625" style="17" bestFit="1" customWidth="1"/>
    <col min="5" max="5" width="7.140625" style="17" customWidth="1"/>
    <col min="6" max="6" width="15.7109375" style="17" customWidth="1"/>
    <col min="7" max="7" width="9.7109375" style="17" bestFit="1" customWidth="1"/>
    <col min="8" max="8" width="7.85546875" style="17" customWidth="1"/>
    <col min="9" max="9" width="10.140625" style="17" customWidth="1"/>
    <col min="10" max="10" width="15.42578125" style="39" customWidth="1"/>
    <col min="11" max="11" width="13.28515625" style="33" customWidth="1"/>
    <col min="12" max="12" width="12" style="17" customWidth="1"/>
    <col min="13" max="13" width="15.5703125" style="17" customWidth="1"/>
    <col min="14" max="14" width="15.42578125" style="17" customWidth="1"/>
    <col min="15" max="15" width="16.7109375" style="77" customWidth="1"/>
    <col min="16" max="16" width="17" style="78" customWidth="1"/>
    <col min="17" max="17" width="36.7109375" style="78" customWidth="1"/>
    <col min="18" max="18" width="22.140625" style="78" customWidth="1"/>
    <col min="19" max="16384" width="9.140625" style="13"/>
  </cols>
  <sheetData>
    <row r="1" spans="1:20" ht="18.75" customHeight="1" x14ac:dyDescent="0.2">
      <c r="A1" s="47"/>
      <c r="B1" s="46" t="s">
        <v>53</v>
      </c>
      <c r="C1" s="48"/>
      <c r="D1" s="49">
        <f>MAX(D6:D174)</f>
        <v>103005</v>
      </c>
      <c r="E1" s="50"/>
      <c r="F1" s="44">
        <f>MAX(F6:F174)</f>
        <v>711795.8</v>
      </c>
      <c r="G1" s="50"/>
      <c r="H1" s="51">
        <f>MAX(H6:H174)</f>
        <v>40.707030488287799</v>
      </c>
      <c r="I1" s="50"/>
      <c r="J1" s="52"/>
      <c r="K1" s="43">
        <f>MAX(K6:K174)</f>
        <v>9.6460707858428321E-2</v>
      </c>
      <c r="L1" s="50"/>
      <c r="M1" s="45">
        <f>MAX(M6:M174)</f>
        <v>8.2999999999999989</v>
      </c>
      <c r="N1" s="53"/>
      <c r="O1" s="54" t="s">
        <v>180</v>
      </c>
      <c r="Q1" s="78" t="s">
        <v>205</v>
      </c>
    </row>
    <row r="2" spans="1:20" ht="16.5" customHeight="1" x14ac:dyDescent="0.2">
      <c r="A2" s="47"/>
      <c r="B2" s="46" t="s">
        <v>54</v>
      </c>
      <c r="C2" s="48"/>
      <c r="D2" s="49">
        <f>MIN(D6:D174)</f>
        <v>16813</v>
      </c>
      <c r="E2" s="50"/>
      <c r="F2" s="44">
        <f>MIN(F6:F174)</f>
        <v>9002.48</v>
      </c>
      <c r="G2" s="50"/>
      <c r="H2" s="51">
        <f>MIN(H6:H174)</f>
        <v>6.9237487812532201</v>
      </c>
      <c r="I2" s="50"/>
      <c r="J2" s="52"/>
      <c r="K2" s="43">
        <f>MIN(K6:K174)</f>
        <v>0</v>
      </c>
      <c r="L2" s="50"/>
      <c r="M2" s="45">
        <f>MIN(M6:M174)</f>
        <v>2.5416666666666665</v>
      </c>
      <c r="N2" s="53"/>
      <c r="O2" s="55">
        <f>PERCENTILE(O6:O174,0.75)</f>
        <v>255.24173377010737</v>
      </c>
      <c r="Q2" s="113" t="s">
        <v>207</v>
      </c>
    </row>
    <row r="3" spans="1:20" ht="16.5" customHeight="1" x14ac:dyDescent="0.2">
      <c r="A3" s="47"/>
      <c r="B3" s="46" t="s">
        <v>55</v>
      </c>
      <c r="C3" s="48"/>
      <c r="D3" s="49">
        <f>SUM(D1-D2)</f>
        <v>86192</v>
      </c>
      <c r="E3" s="50"/>
      <c r="F3" s="44">
        <f>SUM(F1-F2)</f>
        <v>702793.32000000007</v>
      </c>
      <c r="G3" s="50"/>
      <c r="H3" s="42">
        <f>SUM(H1-H2)</f>
        <v>33.783281707034575</v>
      </c>
      <c r="I3" s="50"/>
      <c r="J3" s="52"/>
      <c r="K3" s="43">
        <f>SUM(K1-K2)</f>
        <v>9.6460707858428321E-2</v>
      </c>
      <c r="L3" s="50"/>
      <c r="M3" s="45">
        <f>SUM(M1-M2)</f>
        <v>5.7583333333333329</v>
      </c>
      <c r="N3" s="53"/>
      <c r="O3" s="56"/>
      <c r="Q3" s="114" t="s">
        <v>206</v>
      </c>
    </row>
    <row r="4" spans="1:20" ht="16.5" customHeight="1" x14ac:dyDescent="0.2">
      <c r="A4" s="47"/>
      <c r="B4" s="46"/>
      <c r="C4" s="48"/>
      <c r="D4" s="49"/>
      <c r="E4" s="50"/>
      <c r="F4" s="44"/>
      <c r="G4" s="50"/>
      <c r="H4" s="42"/>
      <c r="I4" s="50"/>
      <c r="J4" s="52"/>
      <c r="K4" s="43"/>
      <c r="L4" s="50"/>
      <c r="M4" s="45"/>
      <c r="N4" s="53"/>
      <c r="O4" s="56"/>
    </row>
    <row r="5" spans="1:20" ht="39" customHeight="1" x14ac:dyDescent="0.2">
      <c r="A5" s="57" t="s">
        <v>1</v>
      </c>
      <c r="B5" s="57" t="s">
        <v>0</v>
      </c>
      <c r="C5" s="57" t="s">
        <v>194</v>
      </c>
      <c r="D5" s="58" t="s">
        <v>195</v>
      </c>
      <c r="E5" s="57" t="s">
        <v>174</v>
      </c>
      <c r="F5" s="59" t="s">
        <v>196</v>
      </c>
      <c r="G5" s="57" t="s">
        <v>179</v>
      </c>
      <c r="H5" s="60" t="s">
        <v>197</v>
      </c>
      <c r="I5" s="57" t="s">
        <v>178</v>
      </c>
      <c r="J5" s="61" t="s">
        <v>198</v>
      </c>
      <c r="K5" s="62" t="s">
        <v>199</v>
      </c>
      <c r="L5" s="57" t="s">
        <v>177</v>
      </c>
      <c r="M5" s="60" t="s">
        <v>200</v>
      </c>
      <c r="N5" s="57" t="s">
        <v>176</v>
      </c>
      <c r="O5" s="63" t="s">
        <v>201</v>
      </c>
      <c r="R5" s="81"/>
      <c r="S5" s="16"/>
      <c r="T5" s="16"/>
    </row>
    <row r="6" spans="1:20" ht="16.5" customHeight="1" x14ac:dyDescent="0.2">
      <c r="A6" s="87">
        <v>1</v>
      </c>
      <c r="B6" s="87" t="s">
        <v>9</v>
      </c>
      <c r="C6" s="88">
        <v>25005</v>
      </c>
      <c r="D6" s="88">
        <v>20126</v>
      </c>
      <c r="E6" s="89">
        <f>SUM(100-(((D6-$D$2)/$D$3)*100))</f>
        <v>96.156255801002416</v>
      </c>
      <c r="F6" s="90">
        <v>9619.57</v>
      </c>
      <c r="G6" s="89">
        <f>SUM(100-(((F6-$F$2)/$F$3)*100))</f>
        <v>99.912194669124062</v>
      </c>
      <c r="H6" s="90">
        <v>27.0165094133365</v>
      </c>
      <c r="I6" s="89">
        <f>SUM((H6-$H$2)/$H$3)*100</f>
        <v>59.475455363767793</v>
      </c>
      <c r="J6" s="91">
        <v>2412</v>
      </c>
      <c r="K6" s="92">
        <f>SUM(J6/C6)</f>
        <v>9.6460707858428321E-2</v>
      </c>
      <c r="L6" s="93">
        <f>SUM((K6-$K$2)/$K$3)*100</f>
        <v>100</v>
      </c>
      <c r="M6" s="94">
        <v>5.7499999999999991</v>
      </c>
      <c r="N6" s="89">
        <f>SUM((M6-$M$2)/$M$3)*100</f>
        <v>55.716353111432696</v>
      </c>
      <c r="O6" s="95">
        <f>SUM(E6+G6+I6+L6+N6)</f>
        <v>411.260258945327</v>
      </c>
      <c r="R6" s="82"/>
      <c r="S6" s="18"/>
      <c r="T6" s="18"/>
    </row>
    <row r="7" spans="1:20" ht="15.75" customHeight="1" x14ac:dyDescent="0.2">
      <c r="A7" s="87">
        <v>2</v>
      </c>
      <c r="B7" s="87" t="s">
        <v>2</v>
      </c>
      <c r="C7" s="88">
        <v>124705</v>
      </c>
      <c r="D7" s="88">
        <v>16813</v>
      </c>
      <c r="E7" s="89">
        <f>SUM(100-(((D7-$D$2)/$D$3)*100))</f>
        <v>100</v>
      </c>
      <c r="F7" s="90">
        <v>9002.48</v>
      </c>
      <c r="G7" s="89">
        <f>SUM(100-(((F7-$F$2)/$F$3)*100))</f>
        <v>100</v>
      </c>
      <c r="H7" s="90">
        <v>36.863595076612597</v>
      </c>
      <c r="I7" s="89">
        <f>SUM((H7-$H$2)/$H$3)*100</f>
        <v>88.623262106372309</v>
      </c>
      <c r="J7" s="91">
        <v>2647</v>
      </c>
      <c r="K7" s="92">
        <f>SUM(J7/C7)</f>
        <v>2.1226093580850806E-2</v>
      </c>
      <c r="L7" s="93">
        <f>SUM((K7-$K$2)/$K$3)*100</f>
        <v>22.004911691093465</v>
      </c>
      <c r="M7" s="94">
        <v>8.2999999999999989</v>
      </c>
      <c r="N7" s="89">
        <f>SUM((M7-$M$2)/$M$3)*100</f>
        <v>100</v>
      </c>
      <c r="O7" s="95">
        <f>SUM(E7+G7+I7+L7+N7)</f>
        <v>410.62817379746576</v>
      </c>
      <c r="S7" s="18"/>
      <c r="T7" s="18"/>
    </row>
    <row r="8" spans="1:20" ht="15.75" customHeight="1" x14ac:dyDescent="0.2">
      <c r="A8" s="87">
        <v>3</v>
      </c>
      <c r="B8" s="87" t="s">
        <v>6</v>
      </c>
      <c r="C8" s="88">
        <v>109307</v>
      </c>
      <c r="D8" s="88">
        <v>21251</v>
      </c>
      <c r="E8" s="89">
        <f>SUM(100-(((D8-$D$2)/$D$3)*100))</f>
        <v>94.851030258028587</v>
      </c>
      <c r="F8" s="90">
        <v>10769.11</v>
      </c>
      <c r="G8" s="89">
        <f>SUM(100-(((F8-$F$2)/$F$3)*100))</f>
        <v>99.748627377391685</v>
      </c>
      <c r="H8" s="90">
        <v>40.707030488287799</v>
      </c>
      <c r="I8" s="89">
        <f>SUM((H8-$H$2)/$H$3)*100</f>
        <v>100</v>
      </c>
      <c r="J8" s="91">
        <v>2139</v>
      </c>
      <c r="K8" s="92">
        <f>SUM(J8/C8)</f>
        <v>1.9568737592285945E-2</v>
      </c>
      <c r="L8" s="93">
        <f>SUM((K8-$K$2)/$K$3)*100</f>
        <v>20.286744755186984</v>
      </c>
      <c r="M8" s="94">
        <v>7.3416666666666659</v>
      </c>
      <c r="N8" s="89">
        <f>SUM((M8-$M$2)/$M$3)*100</f>
        <v>83.357452966714902</v>
      </c>
      <c r="O8" s="95">
        <f>SUM(E8+G8+I8+L8+N8)</f>
        <v>398.24385535732216</v>
      </c>
      <c r="P8" s="79"/>
      <c r="S8" s="18"/>
      <c r="T8" s="18"/>
    </row>
    <row r="9" spans="1:20" ht="16.5" customHeight="1" x14ac:dyDescent="0.2">
      <c r="A9" s="87">
        <v>4</v>
      </c>
      <c r="B9" s="87" t="s">
        <v>3</v>
      </c>
      <c r="C9" s="88">
        <v>147612</v>
      </c>
      <c r="D9" s="88">
        <v>20442</v>
      </c>
      <c r="E9" s="89">
        <f>SUM(100-(((D9-$D$2)/$D$3)*100))</f>
        <v>95.789632448487097</v>
      </c>
      <c r="F9" s="90">
        <v>10616.44</v>
      </c>
      <c r="G9" s="89">
        <f>SUM(100-(((F9-$F$2)/$F$3)*100))</f>
        <v>99.770350691437983</v>
      </c>
      <c r="H9" s="90">
        <v>37.524111368230997</v>
      </c>
      <c r="I9" s="89">
        <f>SUM((H9-$H$2)/$H$3)*100</f>
        <v>90.578419386077485</v>
      </c>
      <c r="J9" s="91">
        <v>1141</v>
      </c>
      <c r="K9" s="92">
        <f>SUM(J9/C9)</f>
        <v>7.7297238706880199E-3</v>
      </c>
      <c r="L9" s="93">
        <f>SUM((K9-$K$2)/$K$3)*100</f>
        <v>8.0133393609682386</v>
      </c>
      <c r="M9" s="94">
        <v>6.674999999999998</v>
      </c>
      <c r="N9" s="89">
        <f>SUM((M9-$M$2)/$M$3)*100</f>
        <v>71.780028943560026</v>
      </c>
      <c r="O9" s="95">
        <f>SUM(E9+G9+I9+L9+N9)</f>
        <v>365.93177083053081</v>
      </c>
      <c r="S9" s="18"/>
      <c r="T9" s="18"/>
    </row>
    <row r="10" spans="1:20" ht="16.5" customHeight="1" x14ac:dyDescent="0.2">
      <c r="A10" s="87">
        <v>5</v>
      </c>
      <c r="B10" s="87" t="s">
        <v>5</v>
      </c>
      <c r="C10" s="88">
        <v>72878</v>
      </c>
      <c r="D10" s="88">
        <v>21070</v>
      </c>
      <c r="E10" s="89">
        <f>SUM(100-(((D10-$D$2)/$D$3)*100))</f>
        <v>95.061026545387037</v>
      </c>
      <c r="F10" s="90">
        <v>10101.31</v>
      </c>
      <c r="G10" s="89">
        <f>SUM(100-(((F10-$F$2)/$F$3)*100))</f>
        <v>99.843648200867932</v>
      </c>
      <c r="H10" s="90">
        <v>33.403956065218097</v>
      </c>
      <c r="I10" s="89">
        <f>SUM((H10-$H$2)/$H$3)*100</f>
        <v>78.382578441013308</v>
      </c>
      <c r="J10" s="91">
        <v>1325</v>
      </c>
      <c r="K10" s="92">
        <f>SUM(J10/C10)</f>
        <v>1.8181069732978401E-2</v>
      </c>
      <c r="L10" s="93">
        <f>SUM((K10-$K$2)/$K$3)*100</f>
        <v>18.848161221937186</v>
      </c>
      <c r="M10" s="94">
        <v>6.1583333333333341</v>
      </c>
      <c r="N10" s="89">
        <f>SUM((M10-$M$2)/$M$3)*100</f>
        <v>62.807525325615075</v>
      </c>
      <c r="O10" s="95">
        <f>SUM(E10+G10+I10+L10+N10)</f>
        <v>354.94293973482053</v>
      </c>
      <c r="R10" s="82"/>
      <c r="S10" s="18"/>
      <c r="T10" s="18"/>
    </row>
    <row r="11" spans="1:20" ht="16.5" customHeight="1" x14ac:dyDescent="0.2">
      <c r="A11" s="87">
        <v>6</v>
      </c>
      <c r="B11" s="87" t="s">
        <v>7</v>
      </c>
      <c r="C11" s="88">
        <v>27374</v>
      </c>
      <c r="D11" s="88">
        <v>21754</v>
      </c>
      <c r="E11" s="89">
        <f>SUM(100-(((D11-$D$2)/$D$3)*100))</f>
        <v>94.267449415258952</v>
      </c>
      <c r="F11" s="90">
        <v>14092.38</v>
      </c>
      <c r="G11" s="89">
        <f>SUM(100-(((F11-$F$2)/$F$3)*100))</f>
        <v>99.275761471381088</v>
      </c>
      <c r="H11" s="90">
        <v>26.111362593289002</v>
      </c>
      <c r="I11" s="89">
        <f>SUM((H11-$H$2)/$H$3)*100</f>
        <v>56.796180958466245</v>
      </c>
      <c r="J11" s="91">
        <v>335</v>
      </c>
      <c r="K11" s="92">
        <f>SUM(J11/C11)</f>
        <v>1.2237889968583326E-2</v>
      </c>
      <c r="L11" s="93">
        <f>SUM((K11-$K$2)/$K$3)*100</f>
        <v>12.686917025888311</v>
      </c>
      <c r="M11" s="94">
        <v>6.3416666666666659</v>
      </c>
      <c r="N11" s="89">
        <f>SUM((M11-$M$2)/$M$3)*100</f>
        <v>65.991316931982624</v>
      </c>
      <c r="O11" s="95">
        <f>SUM(E11+G11+I11+L11+N11)</f>
        <v>329.01762580297725</v>
      </c>
      <c r="P11" s="79"/>
      <c r="R11" s="82"/>
      <c r="S11" s="18"/>
      <c r="T11" s="18"/>
    </row>
    <row r="12" spans="1:20" ht="16.5" customHeight="1" x14ac:dyDescent="0.2">
      <c r="A12" s="87">
        <v>7</v>
      </c>
      <c r="B12" s="87" t="s">
        <v>4</v>
      </c>
      <c r="C12" s="88">
        <v>130282</v>
      </c>
      <c r="D12" s="88">
        <v>23796</v>
      </c>
      <c r="E12" s="89">
        <f>SUM(100-(((D12-$D$2)/$D$3)*100))</f>
        <v>91.898320029701125</v>
      </c>
      <c r="F12" s="90">
        <v>17223.79</v>
      </c>
      <c r="G12" s="89">
        <f>SUM(100-(((F12-$F$2)/$F$3)*100))</f>
        <v>98.830195198781908</v>
      </c>
      <c r="H12" s="90">
        <v>26.0076498120103</v>
      </c>
      <c r="I12" s="89">
        <f>SUM((H12-$H$2)/$H$3)*100</f>
        <v>56.489186563492751</v>
      </c>
      <c r="J12" s="91">
        <v>2575</v>
      </c>
      <c r="K12" s="92">
        <f>SUM(J12/C12)</f>
        <v>1.9764817856649422E-2</v>
      </c>
      <c r="L12" s="93">
        <f>SUM((K12-$K$2)/$K$3)*100</f>
        <v>20.490019506862303</v>
      </c>
      <c r="M12" s="94">
        <v>5.958333333333333</v>
      </c>
      <c r="N12" s="89">
        <f>SUM((M12-$M$2)/$M$3)*100</f>
        <v>59.334298118668592</v>
      </c>
      <c r="O12" s="95">
        <f>SUM(E12+G12+I12+L12+N12)</f>
        <v>327.04201941750671</v>
      </c>
      <c r="R12" s="82"/>
      <c r="S12" s="18"/>
      <c r="T12" s="18"/>
    </row>
    <row r="13" spans="1:20" ht="16.5" customHeight="1" x14ac:dyDescent="0.2">
      <c r="A13" s="87">
        <v>8</v>
      </c>
      <c r="B13" s="87" t="s">
        <v>10</v>
      </c>
      <c r="C13" s="88">
        <v>51033</v>
      </c>
      <c r="D13" s="88">
        <v>25509</v>
      </c>
      <c r="E13" s="89">
        <f>SUM(100-(((D13-$D$2)/$D$3)*100))</f>
        <v>89.910896602932979</v>
      </c>
      <c r="F13" s="90">
        <v>18585.28</v>
      </c>
      <c r="G13" s="89">
        <f>SUM(100-(((F13-$F$2)/$F$3)*100))</f>
        <v>98.636469680730599</v>
      </c>
      <c r="H13" s="90">
        <v>31.657653735851</v>
      </c>
      <c r="I13" s="89">
        <f>SUM((H13-$H$2)/$H$3)*100</f>
        <v>73.213446725181598</v>
      </c>
      <c r="J13" s="91">
        <v>386</v>
      </c>
      <c r="K13" s="92">
        <f>SUM(J13/C13)</f>
        <v>7.5637332706288089E-3</v>
      </c>
      <c r="L13" s="93">
        <f>SUM((K13-$K$2)/$K$3)*100</f>
        <v>7.8412583097874524</v>
      </c>
      <c r="M13" s="94">
        <v>5.8416666666666677</v>
      </c>
      <c r="N13" s="89">
        <f>SUM((M13-$M$2)/$M$3)*100</f>
        <v>57.30824891461652</v>
      </c>
      <c r="O13" s="95">
        <f>SUM(E13+G13+I13+L13+N13)</f>
        <v>326.91032023324914</v>
      </c>
      <c r="R13" s="82"/>
      <c r="S13" s="18"/>
      <c r="T13" s="18"/>
    </row>
    <row r="14" spans="1:20" ht="16.5" customHeight="1" x14ac:dyDescent="0.2">
      <c r="A14" s="87">
        <v>9</v>
      </c>
      <c r="B14" s="87" t="s">
        <v>11</v>
      </c>
      <c r="C14" s="88">
        <v>18959</v>
      </c>
      <c r="D14" s="88">
        <v>24804</v>
      </c>
      <c r="E14" s="89">
        <f>SUM(100-(((D14-$D$2)/$D$3)*100))</f>
        <v>90.728837943196581</v>
      </c>
      <c r="F14" s="90">
        <v>17097.27</v>
      </c>
      <c r="G14" s="89">
        <f>SUM(100-(((F14-$F$2)/$F$3)*100))</f>
        <v>98.848197646500111</v>
      </c>
      <c r="H14" s="90">
        <v>25.730729809347899</v>
      </c>
      <c r="I14" s="89">
        <f>SUM((H14-$H$2)/$H$3)*100</f>
        <v>55.669491173732141</v>
      </c>
      <c r="J14" s="91">
        <v>72</v>
      </c>
      <c r="K14" s="92">
        <f>SUM(J14/C14)</f>
        <v>3.7976686534099899E-3</v>
      </c>
      <c r="L14" s="93">
        <f>SUM((K14-$K$2)/$K$3)*100</f>
        <v>3.9370109734045102</v>
      </c>
      <c r="M14" s="94">
        <v>6.2749999999999995</v>
      </c>
      <c r="N14" s="89">
        <f>SUM((M14-$M$2)/$M$3)*100</f>
        <v>64.833574529667146</v>
      </c>
      <c r="O14" s="95">
        <f>SUM(E14+G14+I14+L14+N14)</f>
        <v>314.01711226650048</v>
      </c>
      <c r="R14" s="82"/>
      <c r="S14" s="18"/>
      <c r="T14" s="18"/>
    </row>
    <row r="15" spans="1:20" ht="16.5" customHeight="1" x14ac:dyDescent="0.2">
      <c r="A15" s="87">
        <v>10</v>
      </c>
      <c r="B15" s="87" t="s">
        <v>16</v>
      </c>
      <c r="C15" s="88">
        <v>12768</v>
      </c>
      <c r="D15" s="88">
        <v>27249</v>
      </c>
      <c r="E15" s="89">
        <f>SUM(100-(((D15-$D$2)/$D$3)*100))</f>
        <v>87.892147763133465</v>
      </c>
      <c r="F15" s="90">
        <v>20364.78</v>
      </c>
      <c r="G15" s="89">
        <f>SUM(100-(((F15-$F$2)/$F$3)*100))</f>
        <v>98.383265794273626</v>
      </c>
      <c r="H15" s="90">
        <v>27.1664537610209</v>
      </c>
      <c r="I15" s="89">
        <f>SUM((H15-$H$2)/$H$3)*100</f>
        <v>59.91929722905698</v>
      </c>
      <c r="J15" s="91">
        <v>70</v>
      </c>
      <c r="K15" s="92">
        <f>SUM(J15/C15)</f>
        <v>5.4824561403508769E-3</v>
      </c>
      <c r="L15" s="93">
        <f>SUM((K15-$K$2)/$K$3)*100</f>
        <v>5.6836159116697216</v>
      </c>
      <c r="M15" s="94">
        <v>5.7</v>
      </c>
      <c r="N15" s="89">
        <f>SUM((M15-$M$2)/$M$3)*100</f>
        <v>54.848046309696109</v>
      </c>
      <c r="O15" s="95">
        <f>SUM(E15+G15+I15+L15+N15)</f>
        <v>306.72637300782992</v>
      </c>
      <c r="R15" s="82"/>
      <c r="S15" s="18"/>
      <c r="T15" s="18"/>
    </row>
    <row r="16" spans="1:20" ht="16.5" customHeight="1" x14ac:dyDescent="0.2">
      <c r="A16" s="87">
        <v>11</v>
      </c>
      <c r="B16" s="87" t="s">
        <v>12</v>
      </c>
      <c r="C16" s="88">
        <v>40178</v>
      </c>
      <c r="D16" s="88">
        <v>27111</v>
      </c>
      <c r="E16" s="89">
        <f>SUM(100-(((D16-$D$2)/$D$3)*100))</f>
        <v>88.052255429738267</v>
      </c>
      <c r="F16" s="90">
        <v>16866.47</v>
      </c>
      <c r="G16" s="89">
        <f>SUM(100-(((F16-$F$2)/$F$3)*100))</f>
        <v>98.881038026940843</v>
      </c>
      <c r="H16" s="90">
        <v>26.895258059365901</v>
      </c>
      <c r="I16" s="89">
        <f>SUM((H16-$H$2)/$H$3)*100</f>
        <v>59.116546022093772</v>
      </c>
      <c r="J16" s="91">
        <v>409</v>
      </c>
      <c r="K16" s="92">
        <f>SUM(J16/C16)</f>
        <v>1.0179700333515854E-2</v>
      </c>
      <c r="L16" s="93">
        <f>SUM((K16-$K$2)/$K$3)*100</f>
        <v>10.55320923878789</v>
      </c>
      <c r="M16" s="94">
        <v>5.1749999999999998</v>
      </c>
      <c r="N16" s="89">
        <f>SUM((M16-$M$2)/$M$3)*100</f>
        <v>45.730824891461651</v>
      </c>
      <c r="O16" s="95">
        <f>SUM(E16+G16+I16+L16+N16)</f>
        <v>302.33387360902236</v>
      </c>
      <c r="R16" s="82"/>
      <c r="S16" s="18"/>
      <c r="T16" s="18"/>
    </row>
    <row r="17" spans="1:20" ht="16.5" customHeight="1" x14ac:dyDescent="0.2">
      <c r="A17" s="87">
        <v>12</v>
      </c>
      <c r="B17" s="87" t="s">
        <v>24</v>
      </c>
      <c r="C17" s="88">
        <v>31659</v>
      </c>
      <c r="D17" s="88">
        <v>30491</v>
      </c>
      <c r="E17" s="89">
        <f>SUM(100-(((D17-$D$2)/$D$3)*100))</f>
        <v>84.130777798403557</v>
      </c>
      <c r="F17" s="90">
        <v>21205.53</v>
      </c>
      <c r="G17" s="89">
        <f>SUM(100-(((F17-$F$2)/$F$3)*100))</f>
        <v>98.263636028868348</v>
      </c>
      <c r="H17" s="90">
        <v>30.933930431407099</v>
      </c>
      <c r="I17" s="89">
        <f>SUM((H17-$H$2)/$H$3)*100</f>
        <v>71.071193906997848</v>
      </c>
      <c r="J17" s="91">
        <v>160</v>
      </c>
      <c r="K17" s="92">
        <f>SUM(J17/C17)</f>
        <v>5.0538551438769385E-3</v>
      </c>
      <c r="L17" s="93">
        <f>SUM((K17-$K$2)/$K$3)*100</f>
        <v>5.239288883608741</v>
      </c>
      <c r="M17" s="94">
        <v>5.0249999999999995</v>
      </c>
      <c r="N17" s="89">
        <f>SUM((M17-$M$2)/$M$3)*100</f>
        <v>43.125904486251805</v>
      </c>
      <c r="O17" s="95">
        <f>SUM(E17+G17+I17+L17+N17)</f>
        <v>301.83080110413027</v>
      </c>
      <c r="R17" s="82"/>
      <c r="S17" s="18"/>
      <c r="T17" s="18"/>
    </row>
    <row r="18" spans="1:20" ht="16.5" customHeight="1" x14ac:dyDescent="0.2">
      <c r="A18" s="87">
        <v>13</v>
      </c>
      <c r="B18" s="87" t="s">
        <v>22</v>
      </c>
      <c r="C18" s="88">
        <v>35190</v>
      </c>
      <c r="D18" s="88">
        <v>28368</v>
      </c>
      <c r="E18" s="89">
        <f>SUM(100-(((D18-$D$2)/$D$3)*100))</f>
        <v>86.593883423055502</v>
      </c>
      <c r="F18" s="90">
        <v>22514.75</v>
      </c>
      <c r="G18" s="89">
        <f>SUM(100-(((F18-$F$2)/$F$3)*100))</f>
        <v>98.077347974792929</v>
      </c>
      <c r="H18" s="90">
        <v>30.044734536759499</v>
      </c>
      <c r="I18" s="89">
        <f>SUM((H18-$H$2)/$H$3)*100</f>
        <v>68.439134942570945</v>
      </c>
      <c r="J18" s="91">
        <v>135</v>
      </c>
      <c r="K18" s="92">
        <f>SUM(J18/C18)</f>
        <v>3.8363171355498722E-3</v>
      </c>
      <c r="L18" s="93">
        <f>SUM((K18-$K$2)/$K$3)*100</f>
        <v>3.9770775279612169</v>
      </c>
      <c r="M18" s="94">
        <v>5.116666666666668</v>
      </c>
      <c r="N18" s="89">
        <f>SUM((M18-$M$2)/$M$3)*100</f>
        <v>44.71780028943563</v>
      </c>
      <c r="O18" s="95">
        <f>SUM(E18+G18+I18+L18+N18)</f>
        <v>301.80524415781622</v>
      </c>
      <c r="R18" s="82"/>
      <c r="S18" s="18"/>
      <c r="T18" s="18"/>
    </row>
    <row r="19" spans="1:20" ht="16.5" customHeight="1" x14ac:dyDescent="0.2">
      <c r="A19" s="87">
        <v>14</v>
      </c>
      <c r="B19" s="87" t="s">
        <v>8</v>
      </c>
      <c r="C19" s="88">
        <v>60293</v>
      </c>
      <c r="D19" s="88">
        <v>27483</v>
      </c>
      <c r="E19" s="89">
        <f>SUM(100-(((D19-$D$2)/$D$3)*100))</f>
        <v>87.620660850194909</v>
      </c>
      <c r="F19" s="90">
        <v>20437.240000000002</v>
      </c>
      <c r="G19" s="89">
        <f>SUM(100-(((F19-$F$2)/$F$3)*100))</f>
        <v>98.372955508455888</v>
      </c>
      <c r="H19" s="90">
        <v>25.228419852769001</v>
      </c>
      <c r="I19" s="89">
        <f>SUM((H19-$H$2)/$H$3)*100</f>
        <v>54.182631605337093</v>
      </c>
      <c r="J19" s="91">
        <v>587</v>
      </c>
      <c r="K19" s="92">
        <f>SUM(J19/C19)</f>
        <v>9.7357902244041596E-3</v>
      </c>
      <c r="L19" s="93">
        <f>SUM((K19-$K$2)/$K$3)*100</f>
        <v>10.093011383135405</v>
      </c>
      <c r="M19" s="94">
        <v>5.4499999999999993</v>
      </c>
      <c r="N19" s="89">
        <f>SUM((M19-$M$2)/$M$3)*100</f>
        <v>50.506512301013018</v>
      </c>
      <c r="O19" s="95">
        <f>SUM(E19+G19+I19+L19+N19)</f>
        <v>300.7757716481363</v>
      </c>
      <c r="R19" s="82"/>
      <c r="S19" s="18"/>
      <c r="T19" s="18"/>
    </row>
    <row r="20" spans="1:20" ht="16.5" customHeight="1" x14ac:dyDescent="0.2">
      <c r="A20" s="87">
        <v>15</v>
      </c>
      <c r="B20" s="87" t="s">
        <v>13</v>
      </c>
      <c r="C20" s="88">
        <v>54905</v>
      </c>
      <c r="D20" s="88">
        <v>25718</v>
      </c>
      <c r="E20" s="89">
        <f>SUM(100-(((D20-$D$2)/$D$3)*100))</f>
        <v>89.668414702060517</v>
      </c>
      <c r="F20" s="90">
        <v>17466.16</v>
      </c>
      <c r="G20" s="89">
        <f>SUM(100-(((F20-$F$2)/$F$3)*100))</f>
        <v>98.795708530638848</v>
      </c>
      <c r="H20" s="90">
        <v>23.081182990221102</v>
      </c>
      <c r="I20" s="89">
        <f>SUM((H20-$H$2)/$H$3)*100</f>
        <v>47.826716033935433</v>
      </c>
      <c r="J20" s="91">
        <v>386</v>
      </c>
      <c r="K20" s="92">
        <f>SUM(J20/C20)</f>
        <v>7.030325107003005E-3</v>
      </c>
      <c r="L20" s="93">
        <f>SUM((K20-$K$2)/$K$3)*100</f>
        <v>7.288278577968911</v>
      </c>
      <c r="M20" s="94">
        <v>5.3083333333333327</v>
      </c>
      <c r="N20" s="89">
        <f>SUM((M20-$M$2)/$M$3)*100</f>
        <v>48.046309696092614</v>
      </c>
      <c r="O20" s="95">
        <f>SUM(E20+G20+I20+L20+N20)</f>
        <v>291.62542754069636</v>
      </c>
      <c r="R20" s="82"/>
      <c r="S20" s="18"/>
      <c r="T20" s="18"/>
    </row>
    <row r="21" spans="1:20" ht="16.5" customHeight="1" x14ac:dyDescent="0.2">
      <c r="A21" s="87">
        <v>16</v>
      </c>
      <c r="B21" s="87" t="s">
        <v>23</v>
      </c>
      <c r="C21" s="88">
        <v>11914</v>
      </c>
      <c r="D21" s="88">
        <v>31076</v>
      </c>
      <c r="E21" s="89">
        <f>SUM(100-(((D21-$D$2)/$D$3)*100))</f>
        <v>83.452060516057173</v>
      </c>
      <c r="F21" s="90">
        <v>25604.15</v>
      </c>
      <c r="G21" s="89">
        <f>SUM(100-(((F21-$F$2)/$F$3)*100))</f>
        <v>97.637759277507072</v>
      </c>
      <c r="H21" s="90">
        <v>26.126196541545173</v>
      </c>
      <c r="I21" s="89">
        <f>SUM((H21-$H$2)/$H$3)*100</f>
        <v>56.840090097858955</v>
      </c>
      <c r="J21" s="91">
        <v>45</v>
      </c>
      <c r="K21" s="92">
        <f>SUM(J21/C21)</f>
        <v>3.777068994460299E-3</v>
      </c>
      <c r="L21" s="93">
        <f>SUM((K21-$K$2)/$K$3)*100</f>
        <v>3.9156554811973372</v>
      </c>
      <c r="M21" s="94">
        <v>4.9916666666666663</v>
      </c>
      <c r="N21" s="89">
        <f>SUM((M21-$M$2)/$M$3)*100</f>
        <v>42.547033285094066</v>
      </c>
      <c r="O21" s="95">
        <f>SUM(E21+G21+I21+L21+N21)</f>
        <v>284.39259865771459</v>
      </c>
      <c r="R21" s="82"/>
      <c r="S21" s="18"/>
      <c r="T21" s="18"/>
    </row>
    <row r="22" spans="1:20" ht="16.5" customHeight="1" x14ac:dyDescent="0.2">
      <c r="A22" s="87">
        <v>17</v>
      </c>
      <c r="B22" s="87" t="s">
        <v>17</v>
      </c>
      <c r="C22" s="88">
        <v>29044</v>
      </c>
      <c r="D22" s="88">
        <v>30868</v>
      </c>
      <c r="E22" s="89">
        <f>SUM(100-(((D22-$D$2)/$D$3)*100))</f>
        <v>83.693382216447006</v>
      </c>
      <c r="F22" s="90">
        <v>25750.2</v>
      </c>
      <c r="G22" s="89">
        <f>SUM(100-(((F22-$F$2)/$F$3)*100))</f>
        <v>97.616977918913634</v>
      </c>
      <c r="H22" s="90">
        <v>25.1957521900997</v>
      </c>
      <c r="I22" s="89">
        <f>SUM((H22-$H$2)/$H$3)*100</f>
        <v>54.085933886765545</v>
      </c>
      <c r="J22" s="91">
        <v>110</v>
      </c>
      <c r="K22" s="92">
        <f>SUM(J22/C22)</f>
        <v>3.7873571133452692E-3</v>
      </c>
      <c r="L22" s="93">
        <f>SUM((K22-$K$2)/$K$3)*100</f>
        <v>3.9263210870314453</v>
      </c>
      <c r="M22" s="94">
        <v>5.0750000000000002</v>
      </c>
      <c r="N22" s="89">
        <f>SUM((M22-$M$2)/$M$3)*100</f>
        <v>43.994211287988435</v>
      </c>
      <c r="O22" s="95">
        <f>SUM(E22+G22+I22+L22+N22)</f>
        <v>283.31682639714609</v>
      </c>
      <c r="R22" s="82"/>
      <c r="S22" s="18"/>
      <c r="T22" s="18"/>
    </row>
    <row r="23" spans="1:20" ht="16.5" customHeight="1" x14ac:dyDescent="0.2">
      <c r="A23" s="87">
        <v>18</v>
      </c>
      <c r="B23" s="87" t="s">
        <v>30</v>
      </c>
      <c r="C23" s="88">
        <v>3773</v>
      </c>
      <c r="D23" s="88">
        <v>26516</v>
      </c>
      <c r="E23" s="89">
        <f>SUM(100-(((D23-$D$2)/$D$3)*100))</f>
        <v>88.742574716911079</v>
      </c>
      <c r="F23" s="90">
        <v>22661.360000000001</v>
      </c>
      <c r="G23" s="89">
        <f>SUM(100-(((F23-$F$2)/$F$3)*100))</f>
        <v>98.056486934167211</v>
      </c>
      <c r="H23" s="90">
        <v>21.390496137145298</v>
      </c>
      <c r="I23" s="89">
        <f>SUM((H23-$H$2)/$H$3)*100</f>
        <v>42.822208574484691</v>
      </c>
      <c r="J23" s="91">
        <v>14</v>
      </c>
      <c r="K23" s="92">
        <f>SUM(J23/C23)</f>
        <v>3.7105751391465678E-3</v>
      </c>
      <c r="L23" s="93">
        <f>SUM((K23-$K$2)/$K$3)*100</f>
        <v>3.8467218637794329</v>
      </c>
      <c r="M23" s="94">
        <v>5.0916666666666659</v>
      </c>
      <c r="N23" s="89">
        <f>SUM((M23-$M$2)/$M$3)*100</f>
        <v>44.283646888567283</v>
      </c>
      <c r="O23" s="95">
        <f>SUM(E23+G23+I23+L23+N23)</f>
        <v>277.75163897790969</v>
      </c>
      <c r="R23" s="82"/>
      <c r="S23" s="18"/>
      <c r="T23" s="18"/>
    </row>
    <row r="24" spans="1:20" ht="16.5" customHeight="1" x14ac:dyDescent="0.2">
      <c r="A24" s="87">
        <v>19</v>
      </c>
      <c r="B24" s="87" t="s">
        <v>26</v>
      </c>
      <c r="C24" s="88">
        <v>61422</v>
      </c>
      <c r="D24" s="88">
        <v>34419</v>
      </c>
      <c r="E24" s="89">
        <f>SUM(100-(((D24-$D$2)/$D$3)*100))</f>
        <v>79.573510302580289</v>
      </c>
      <c r="F24" s="90">
        <v>29754.51</v>
      </c>
      <c r="G24" s="89">
        <f>SUM(100-(((F24-$F$2)/$F$3)*100))</f>
        <v>97.047207278521086</v>
      </c>
      <c r="H24" s="90">
        <v>29.3039639213873</v>
      </c>
      <c r="I24" s="89">
        <f>SUM((H24-$H$2)/$H$3)*100</f>
        <v>66.246421334117827</v>
      </c>
      <c r="J24" s="91">
        <v>243</v>
      </c>
      <c r="K24" s="92">
        <f>SUM(J24/C24)</f>
        <v>3.9562371788609942E-3</v>
      </c>
      <c r="L24" s="93">
        <f>SUM((K24-$K$2)/$K$3)*100</f>
        <v>4.1013976226127351</v>
      </c>
      <c r="M24" s="94">
        <v>4.3083333333333327</v>
      </c>
      <c r="N24" s="89">
        <f>SUM((M24-$M$2)/$M$3)*100</f>
        <v>30.680173661360342</v>
      </c>
      <c r="O24" s="95">
        <f>SUM(E24+G24+I24+L24+N24)</f>
        <v>277.64871019919224</v>
      </c>
      <c r="R24" s="82"/>
      <c r="S24" s="18"/>
      <c r="T24" s="18"/>
    </row>
    <row r="25" spans="1:20" ht="16.5" customHeight="1" x14ac:dyDescent="0.2">
      <c r="A25" s="87">
        <v>20</v>
      </c>
      <c r="B25" s="87" t="s">
        <v>29</v>
      </c>
      <c r="C25" s="88">
        <v>52734</v>
      </c>
      <c r="D25" s="88">
        <v>34775</v>
      </c>
      <c r="E25" s="89">
        <f>SUM(100-(((D25-$D$2)/$D$3)*100))</f>
        <v>79.16047893075924</v>
      </c>
      <c r="F25" s="90">
        <v>41903.72</v>
      </c>
      <c r="G25" s="89">
        <f>SUM(100-(((F25-$F$2)/$F$3)*100))</f>
        <v>95.318504165634351</v>
      </c>
      <c r="H25" s="90">
        <v>24.861441926968599</v>
      </c>
      <c r="I25" s="89">
        <f>SUM((H25-$H$2)/$H$3)*100</f>
        <v>53.096360801385011</v>
      </c>
      <c r="J25" s="91">
        <v>122</v>
      </c>
      <c r="K25" s="92">
        <f>SUM(J25/C25)</f>
        <v>2.3134979330223385E-3</v>
      </c>
      <c r="L25" s="93">
        <f>SUM((K25-$K$2)/$K$3)*100</f>
        <v>2.3983837402663171</v>
      </c>
      <c r="M25" s="94">
        <v>5.2749999999999995</v>
      </c>
      <c r="N25" s="89">
        <f>SUM((M25-$M$2)/$M$3)*100</f>
        <v>47.467438494934875</v>
      </c>
      <c r="O25" s="95">
        <f>SUM(E25+G25+I25+L25+N25)</f>
        <v>277.44116613297979</v>
      </c>
      <c r="R25" s="82"/>
      <c r="S25" s="18"/>
      <c r="T25" s="18"/>
    </row>
    <row r="26" spans="1:20" ht="16.5" customHeight="1" x14ac:dyDescent="0.2">
      <c r="A26" s="87">
        <v>21</v>
      </c>
      <c r="B26" s="87" t="s">
        <v>27</v>
      </c>
      <c r="C26" s="88">
        <v>58106</v>
      </c>
      <c r="D26" s="88">
        <v>32558</v>
      </c>
      <c r="E26" s="89">
        <f>SUM(100-(((D26-$D$2)/$D$3)*100))</f>
        <v>81.732643400779651</v>
      </c>
      <c r="F26" s="90">
        <v>29195.68</v>
      </c>
      <c r="G26" s="89">
        <f>SUM(100-(((F26-$F$2)/$F$3)*100))</f>
        <v>97.126722832254586</v>
      </c>
      <c r="H26" s="90">
        <v>25.4096010355426</v>
      </c>
      <c r="I26" s="89">
        <f>SUM((H26-$H$2)/$H$3)*100</f>
        <v>54.718935876617735</v>
      </c>
      <c r="J26" s="91">
        <v>339</v>
      </c>
      <c r="K26" s="92">
        <f>SUM(J26/C26)</f>
        <v>5.834165146456476E-3</v>
      </c>
      <c r="L26" s="93">
        <f>SUM((K26-$K$2)/$K$3)*100</f>
        <v>6.0482296636461097</v>
      </c>
      <c r="M26" s="94">
        <v>4.6583333333333341</v>
      </c>
      <c r="N26" s="89">
        <f>SUM((M26-$M$2)/$M$3)*100</f>
        <v>36.758321273516664</v>
      </c>
      <c r="O26" s="95">
        <f>SUM(E26+G26+I26+L26+N26)</f>
        <v>276.38485304681473</v>
      </c>
      <c r="R26" s="82"/>
      <c r="S26" s="18"/>
      <c r="T26" s="18"/>
    </row>
    <row r="27" spans="1:20" ht="16.5" customHeight="1" x14ac:dyDescent="0.2">
      <c r="A27" s="87">
        <v>22</v>
      </c>
      <c r="B27" s="87" t="s">
        <v>25</v>
      </c>
      <c r="C27" s="88">
        <v>15135</v>
      </c>
      <c r="D27" s="88">
        <v>26733</v>
      </c>
      <c r="E27" s="89">
        <f>SUM(100-(((D27-$D$2)/$D$3)*100))</f>
        <v>88.490811212177462</v>
      </c>
      <c r="F27" s="90">
        <v>22758.54</v>
      </c>
      <c r="G27" s="89">
        <f>SUM(100-(((F27-$F$2)/$F$3)*100))</f>
        <v>98.04265925578234</v>
      </c>
      <c r="H27" s="90">
        <v>19.449913476846799</v>
      </c>
      <c r="I27" s="89">
        <f>SUM((H27-$H$2)/$H$3)*100</f>
        <v>37.077998532585717</v>
      </c>
      <c r="J27" s="91">
        <v>76</v>
      </c>
      <c r="K27" s="92">
        <f>SUM(J27/C27)</f>
        <v>5.0214734060125537E-3</v>
      </c>
      <c r="L27" s="93">
        <f>SUM((K27-$K$2)/$K$3)*100</f>
        <v>5.205719009840128</v>
      </c>
      <c r="M27" s="94">
        <v>5.0583333333333336</v>
      </c>
      <c r="N27" s="89">
        <f>SUM((M27-$M$2)/$M$3)*100</f>
        <v>43.704775687409565</v>
      </c>
      <c r="O27" s="95">
        <f>SUM(E27+G27+I27+L27+N27)</f>
        <v>272.52196369779523</v>
      </c>
      <c r="R27" s="82"/>
      <c r="S27" s="18"/>
      <c r="T27" s="18"/>
    </row>
    <row r="28" spans="1:20" ht="16.5" customHeight="1" x14ac:dyDescent="0.2">
      <c r="A28" s="87">
        <v>23</v>
      </c>
      <c r="B28" s="87" t="s">
        <v>14</v>
      </c>
      <c r="C28" s="88">
        <v>17172</v>
      </c>
      <c r="D28" s="88">
        <v>27549</v>
      </c>
      <c r="E28" s="89">
        <f>SUM(100-(((D28-$D$2)/$D$3)*100))</f>
        <v>87.544087618340455</v>
      </c>
      <c r="F28" s="90">
        <v>24275.22</v>
      </c>
      <c r="G28" s="89">
        <f>SUM(100-(((F28-$F$2)/$F$3)*100))</f>
        <v>97.826851854539541</v>
      </c>
      <c r="H28" s="90">
        <v>20.272199947814499</v>
      </c>
      <c r="I28" s="89">
        <f>SUM((H28-$H$2)/$H$3)*100</f>
        <v>39.512002659533749</v>
      </c>
      <c r="J28" s="91">
        <v>89</v>
      </c>
      <c r="K28" s="92">
        <f>SUM(J28/C28)</f>
        <v>5.1828558117866293E-3</v>
      </c>
      <c r="L28" s="93">
        <f>SUM((K28-$K$2)/$K$3)*100</f>
        <v>5.373022784980293</v>
      </c>
      <c r="M28" s="94">
        <v>4.9666666666666659</v>
      </c>
      <c r="N28" s="89">
        <f>SUM((M28-$M$2)/$M$3)*100</f>
        <v>42.112879884225748</v>
      </c>
      <c r="O28" s="95">
        <f>SUM(E28+G28+I28+L28+N28)</f>
        <v>272.36884480161979</v>
      </c>
      <c r="R28" s="82"/>
      <c r="S28" s="18"/>
      <c r="T28" s="18"/>
    </row>
    <row r="29" spans="1:20" ht="16.5" customHeight="1" x14ac:dyDescent="0.2">
      <c r="A29" s="87">
        <v>24</v>
      </c>
      <c r="B29" s="87" t="s">
        <v>50</v>
      </c>
      <c r="C29" s="88">
        <v>2262</v>
      </c>
      <c r="D29" s="88">
        <v>36414</v>
      </c>
      <c r="E29" s="89">
        <f>SUM(100-(((D29-$D$2)/$D$3)*100))</f>
        <v>77.258910339706702</v>
      </c>
      <c r="F29" s="90">
        <v>33259.480000000003</v>
      </c>
      <c r="G29" s="89">
        <f>SUM(100-(((F29-$F$2)/$F$3)*100))</f>
        <v>96.548487398827291</v>
      </c>
      <c r="H29" s="90">
        <v>24.722821283022601</v>
      </c>
      <c r="I29" s="89">
        <f>SUM((H29-$H$2)/$H$3)*100</f>
        <v>52.686037597298139</v>
      </c>
      <c r="J29" s="91">
        <v>14</v>
      </c>
      <c r="K29" s="92">
        <f>SUM(J29/C29)</f>
        <v>6.18921308576481E-3</v>
      </c>
      <c r="L29" s="93">
        <f>SUM((K29-$K$2)/$K$3)*100</f>
        <v>6.4163048594340406</v>
      </c>
      <c r="M29" s="94">
        <v>4.8083333333333336</v>
      </c>
      <c r="N29" s="89">
        <f>SUM((M29-$M$2)/$M$3)*100</f>
        <v>39.363241678726496</v>
      </c>
      <c r="O29" s="95">
        <f>SUM(E29+G29+I29+L29+N29)</f>
        <v>272.27298187399265</v>
      </c>
      <c r="R29" s="82"/>
      <c r="S29" s="18"/>
      <c r="T29" s="18"/>
    </row>
    <row r="30" spans="1:20" ht="16.5" customHeight="1" x14ac:dyDescent="0.2">
      <c r="A30" s="87">
        <v>25</v>
      </c>
      <c r="B30" s="87" t="s">
        <v>20</v>
      </c>
      <c r="C30" s="88">
        <v>60570</v>
      </c>
      <c r="D30" s="88">
        <v>31365</v>
      </c>
      <c r="E30" s="89">
        <f>SUM(100-(((D30-$D$2)/$D$3)*100))</f>
        <v>83.116762576573237</v>
      </c>
      <c r="F30" s="90">
        <v>28896.12</v>
      </c>
      <c r="G30" s="89">
        <f>SUM(100-(((F30-$F$2)/$F$3)*100))</f>
        <v>97.16934702794272</v>
      </c>
      <c r="H30" s="90">
        <v>23.375093398477301</v>
      </c>
      <c r="I30" s="89">
        <f>SUM((H30-$H$2)/$H$3)*100</f>
        <v>48.696703771671999</v>
      </c>
      <c r="J30" s="91">
        <v>37</v>
      </c>
      <c r="K30" s="92">
        <f>SUM(J30/C30)</f>
        <v>6.1086346376093776E-4</v>
      </c>
      <c r="L30" s="93">
        <f>SUM((K30-$K$2)/$K$3)*100</f>
        <v>0.63327698637405672</v>
      </c>
      <c r="M30" s="94">
        <v>4.9750000000000005</v>
      </c>
      <c r="N30" s="89">
        <f>SUM((M30-$M$2)/$M$3)*100</f>
        <v>42.257597684515211</v>
      </c>
      <c r="O30" s="95">
        <f>SUM(E30+G30+I30+L30+N30)</f>
        <v>271.87368804707722</v>
      </c>
      <c r="R30" s="82"/>
      <c r="S30" s="18"/>
      <c r="T30" s="18"/>
    </row>
    <row r="31" spans="1:20" ht="16.5" customHeight="1" x14ac:dyDescent="0.2">
      <c r="A31" s="87">
        <v>26</v>
      </c>
      <c r="B31" s="87" t="s">
        <v>18</v>
      </c>
      <c r="C31" s="88">
        <v>2980</v>
      </c>
      <c r="D31" s="88">
        <v>31621</v>
      </c>
      <c r="E31" s="89">
        <f>SUM(100-(((D31-$D$2)/$D$3)*100))</f>
        <v>82.81975125301652</v>
      </c>
      <c r="F31" s="90">
        <v>23920.720000000001</v>
      </c>
      <c r="G31" s="89">
        <f>SUM(100-(((F31-$F$2)/$F$3)*100))</f>
        <v>97.877293426750271</v>
      </c>
      <c r="H31" s="90">
        <v>22.171617058361299</v>
      </c>
      <c r="I31" s="89">
        <f>SUM((H31-$H$2)/$H$3)*100</f>
        <v>45.134360863270032</v>
      </c>
      <c r="J31" s="91">
        <v>22</v>
      </c>
      <c r="K31" s="92">
        <f>SUM(J31/C31)</f>
        <v>7.3825503355704697E-3</v>
      </c>
      <c r="L31" s="93">
        <f>SUM((K31-$K$2)/$K$3)*100</f>
        <v>7.6534274934054558</v>
      </c>
      <c r="M31" s="94">
        <v>4.708333333333333</v>
      </c>
      <c r="N31" s="89">
        <f>SUM((M31-$M$2)/$M$3)*100</f>
        <v>37.626628075253251</v>
      </c>
      <c r="O31" s="95">
        <f>SUM(E31+G31+I31+L31+N31)</f>
        <v>271.11146111169558</v>
      </c>
      <c r="R31" s="82"/>
      <c r="S31" s="18"/>
      <c r="T31" s="18"/>
    </row>
    <row r="32" spans="1:20" ht="16.5" customHeight="1" x14ac:dyDescent="0.2">
      <c r="A32" s="87">
        <v>27</v>
      </c>
      <c r="B32" s="87" t="s">
        <v>35</v>
      </c>
      <c r="C32" s="88">
        <v>11916</v>
      </c>
      <c r="D32" s="88">
        <v>29307</v>
      </c>
      <c r="E32" s="89">
        <f>SUM(100-(((D32-$D$2)/$D$3)*100))</f>
        <v>85.504455169853344</v>
      </c>
      <c r="F32" s="90">
        <v>23219.27</v>
      </c>
      <c r="G32" s="89">
        <f>SUM(100-(((F32-$F$2)/$F$3)*100))</f>
        <v>97.977102286629588</v>
      </c>
      <c r="H32" s="90">
        <v>18.873753548596301</v>
      </c>
      <c r="I32" s="89">
        <f>SUM((H32-$H$2)/$H$3)*100</f>
        <v>35.372539799337417</v>
      </c>
      <c r="J32" s="91">
        <v>43</v>
      </c>
      <c r="K32" s="92">
        <f>SUM(J32/C32)</f>
        <v>3.6085934877475665E-3</v>
      </c>
      <c r="L32" s="93">
        <f>SUM((K32-$K$2)/$K$3)*100</f>
        <v>3.7409983483054678</v>
      </c>
      <c r="M32" s="94">
        <v>5.3</v>
      </c>
      <c r="N32" s="89">
        <f>SUM((M32-$M$2)/$M$3)*100</f>
        <v>47.901591895803186</v>
      </c>
      <c r="O32" s="95">
        <f>SUM(E32+G32+I32+L32+N32)</f>
        <v>270.49668749992901</v>
      </c>
      <c r="R32" s="82"/>
      <c r="S32" s="18"/>
      <c r="T32" s="18"/>
    </row>
    <row r="33" spans="1:20" ht="16.5" customHeight="1" x14ac:dyDescent="0.2">
      <c r="A33" s="87">
        <v>28</v>
      </c>
      <c r="B33" s="87" t="s">
        <v>19</v>
      </c>
      <c r="C33" s="88">
        <v>10929</v>
      </c>
      <c r="D33" s="88">
        <v>31475</v>
      </c>
      <c r="E33" s="89">
        <f>SUM(100-(((D33-$D$2)/$D$3)*100))</f>
        <v>82.989140523482462</v>
      </c>
      <c r="F33" s="90">
        <v>26731.45</v>
      </c>
      <c r="G33" s="89">
        <f>SUM(100-(((F33-$F$2)/$F$3)*100))</f>
        <v>97.477356500770384</v>
      </c>
      <c r="H33" s="90">
        <v>23.078598078666001</v>
      </c>
      <c r="I33" s="89">
        <f>SUM((H33-$H$2)/$H$3)*100</f>
        <v>47.819064582020502</v>
      </c>
      <c r="J33" s="91">
        <v>44</v>
      </c>
      <c r="K33" s="92">
        <f>SUM(J33/C33)</f>
        <v>4.0259859090493186E-3</v>
      </c>
      <c r="L33" s="93">
        <f>SUM((K33-$K$2)/$K$3)*100</f>
        <v>4.1737055412843365</v>
      </c>
      <c r="M33" s="94">
        <v>4.6916666666666664</v>
      </c>
      <c r="N33" s="89">
        <f>SUM((M33-$M$2)/$M$3)*100</f>
        <v>37.337192474674389</v>
      </c>
      <c r="O33" s="95">
        <f>SUM(E33+G33+I33+L33+N33)</f>
        <v>269.79645962223208</v>
      </c>
      <c r="R33" s="82"/>
      <c r="S33" s="18"/>
      <c r="T33" s="18"/>
    </row>
    <row r="34" spans="1:20" ht="16.5" customHeight="1" x14ac:dyDescent="0.2">
      <c r="A34" s="87">
        <v>29</v>
      </c>
      <c r="B34" s="87" t="s">
        <v>36</v>
      </c>
      <c r="C34" s="88">
        <v>20819</v>
      </c>
      <c r="D34" s="88">
        <v>40664</v>
      </c>
      <c r="E34" s="89">
        <f>SUM(100-(((D34-$D$2)/$D$3)*100))</f>
        <v>72.328058288472249</v>
      </c>
      <c r="F34" s="90">
        <v>53807.75</v>
      </c>
      <c r="G34" s="89">
        <f>SUM(100-(((F34-$F$2)/$F$3)*100))</f>
        <v>93.624687553945449</v>
      </c>
      <c r="H34" s="90">
        <v>25.4602426433594</v>
      </c>
      <c r="I34" s="89">
        <f>SUM((H34-$H$2)/$H$3)*100</f>
        <v>54.868837263510692</v>
      </c>
      <c r="J34" s="91">
        <v>38</v>
      </c>
      <c r="K34" s="92">
        <f>SUM(J34/C34)</f>
        <v>1.82525577597387E-3</v>
      </c>
      <c r="L34" s="93">
        <f>SUM((K34-$K$2)/$K$3)*100</f>
        <v>1.8922272254654486</v>
      </c>
      <c r="M34" s="94">
        <v>5.208333333333333</v>
      </c>
      <c r="N34" s="89">
        <f>SUM((M34-$M$2)/$M$3)*100</f>
        <v>46.309696092619397</v>
      </c>
      <c r="O34" s="95">
        <f>SUM(E34+G34+I34+L34+N34)</f>
        <v>269.02350642401325</v>
      </c>
      <c r="R34" s="82"/>
      <c r="S34" s="18"/>
      <c r="T34" s="18"/>
    </row>
    <row r="35" spans="1:20" ht="16.5" customHeight="1" x14ac:dyDescent="0.2">
      <c r="A35" s="87">
        <v>30</v>
      </c>
      <c r="B35" s="87" t="s">
        <v>31</v>
      </c>
      <c r="C35" s="88">
        <v>47043</v>
      </c>
      <c r="D35" s="88">
        <v>34226</v>
      </c>
      <c r="E35" s="89">
        <f>SUM(100-(((D35-$D$2)/$D$3)*100))</f>
        <v>79.797428995730456</v>
      </c>
      <c r="F35" s="90">
        <v>33351.57</v>
      </c>
      <c r="G35" s="89">
        <f>SUM(100-(((F35-$F$2)/$F$3)*100))</f>
        <v>96.53538397319997</v>
      </c>
      <c r="H35" s="90">
        <v>24.452846469109701</v>
      </c>
      <c r="I35" s="89">
        <f>SUM((H35-$H$2)/$H$3)*100</f>
        <v>51.886900271759153</v>
      </c>
      <c r="J35" s="91">
        <v>225</v>
      </c>
      <c r="K35" s="92">
        <f>SUM(J35/C35)</f>
        <v>4.7828582360818824E-3</v>
      </c>
      <c r="L35" s="93">
        <f>SUM((K35-$K$2)/$K$3)*100</f>
        <v>4.9583486813112545</v>
      </c>
      <c r="M35" s="94">
        <v>4.55</v>
      </c>
      <c r="N35" s="89">
        <f>SUM((M35-$M$2)/$M$3)*100</f>
        <v>34.876989869753984</v>
      </c>
      <c r="O35" s="95">
        <f>SUM(E35+G35+I35+L35+N35)</f>
        <v>268.05505179175481</v>
      </c>
      <c r="R35" s="82"/>
      <c r="S35" s="18"/>
      <c r="T35" s="18"/>
    </row>
    <row r="36" spans="1:20" ht="16.5" customHeight="1" x14ac:dyDescent="0.2">
      <c r="A36" s="87">
        <v>31</v>
      </c>
      <c r="B36" s="87" t="s">
        <v>38</v>
      </c>
      <c r="C36" s="88">
        <v>11881</v>
      </c>
      <c r="D36" s="88">
        <v>29779</v>
      </c>
      <c r="E36" s="89">
        <f>SUM(100-(((D36-$D$2)/$D$3)*100))</f>
        <v>84.956840542045668</v>
      </c>
      <c r="F36" s="90">
        <v>26711.85</v>
      </c>
      <c r="G36" s="89">
        <f>SUM(100-(((F36-$F$2)/$F$3)*100))</f>
        <v>97.480145371899667</v>
      </c>
      <c r="H36" s="90">
        <v>23.0344206624005</v>
      </c>
      <c r="I36" s="89">
        <f>SUM((H36-$H$2)/$H$3)*100</f>
        <v>47.688297486483116</v>
      </c>
      <c r="J36" s="91">
        <v>36</v>
      </c>
      <c r="K36" s="92">
        <f>SUM(J36/C36)</f>
        <v>3.030047975759616E-3</v>
      </c>
      <c r="L36" s="93">
        <f>SUM((K36-$K$2)/$K$3)*100</f>
        <v>3.1412251091985568</v>
      </c>
      <c r="M36" s="94">
        <v>4.4833333333333334</v>
      </c>
      <c r="N36" s="89">
        <f>SUM((M36-$M$2)/$M$3)*100</f>
        <v>33.7192474674385</v>
      </c>
      <c r="O36" s="95">
        <f>SUM(E36+G36+I36+L36+N36)</f>
        <v>266.98575597706554</v>
      </c>
      <c r="R36" s="82"/>
      <c r="S36" s="18"/>
      <c r="T36" s="18"/>
    </row>
    <row r="37" spans="1:20" ht="16.5" customHeight="1" x14ac:dyDescent="0.2">
      <c r="A37" s="87">
        <v>32</v>
      </c>
      <c r="B37" s="87" t="s">
        <v>34</v>
      </c>
      <c r="C37" s="88">
        <v>29098</v>
      </c>
      <c r="D37" s="88">
        <v>35314</v>
      </c>
      <c r="E37" s="89">
        <f>SUM(100-(((D37-$D$2)/$D$3)*100))</f>
        <v>78.535130870614438</v>
      </c>
      <c r="F37" s="90">
        <v>29700.09</v>
      </c>
      <c r="G37" s="89">
        <f>SUM(100-(((F37-$F$2)/$F$3)*100))</f>
        <v>97.054950664585149</v>
      </c>
      <c r="H37" s="90">
        <v>25.388289483487899</v>
      </c>
      <c r="I37" s="89">
        <f>SUM((H37-$H$2)/$H$3)*100</f>
        <v>54.655852745027644</v>
      </c>
      <c r="J37" s="91">
        <v>162</v>
      </c>
      <c r="K37" s="92">
        <f>SUM(J37/C37)</f>
        <v>5.5673929479689325E-3</v>
      </c>
      <c r="L37" s="93">
        <f>SUM((K37-$K$2)/$K$3)*100</f>
        <v>5.7716691817563497</v>
      </c>
      <c r="M37" s="94">
        <v>4.2916666666666661</v>
      </c>
      <c r="N37" s="89">
        <f>SUM((M37-$M$2)/$M$3)*100</f>
        <v>30.390738060781469</v>
      </c>
      <c r="O37" s="95">
        <f>SUM(E37+G37+I37+L37+N37)</f>
        <v>266.40834152276506</v>
      </c>
      <c r="R37" s="82"/>
      <c r="S37" s="18"/>
      <c r="T37" s="18"/>
    </row>
    <row r="38" spans="1:20" ht="16.5" customHeight="1" x14ac:dyDescent="0.2">
      <c r="A38" s="87">
        <v>33</v>
      </c>
      <c r="B38" s="87" t="s">
        <v>37</v>
      </c>
      <c r="C38" s="88">
        <v>44626</v>
      </c>
      <c r="D38" s="88">
        <v>29747</v>
      </c>
      <c r="E38" s="89">
        <f>SUM(100-(((D38-$D$2)/$D$3)*100))</f>
        <v>84.993966957490258</v>
      </c>
      <c r="F38" s="90">
        <v>26453.94</v>
      </c>
      <c r="G38" s="89">
        <f>SUM(100-(((F38-$F$2)/$F$3)*100))</f>
        <v>97.51684321643809</v>
      </c>
      <c r="H38" s="90">
        <v>20.3489061057365</v>
      </c>
      <c r="I38" s="89">
        <f>SUM((H38-$H$2)/$H$3)*100</f>
        <v>39.739056261333559</v>
      </c>
      <c r="J38" s="91">
        <v>128</v>
      </c>
      <c r="K38" s="92">
        <f>SUM(J38/C38)</f>
        <v>2.8682830636848474E-3</v>
      </c>
      <c r="L38" s="93">
        <f>SUM((K38-$K$2)/$K$3)*100</f>
        <v>2.9735247930115922</v>
      </c>
      <c r="M38" s="94">
        <v>4.8750000000000009</v>
      </c>
      <c r="N38" s="89">
        <f>SUM((M38-$M$2)/$M$3)*100</f>
        <v>40.520984081041988</v>
      </c>
      <c r="O38" s="95">
        <f>SUM(E38+G38+I38+L38+N38)</f>
        <v>265.7443753093155</v>
      </c>
      <c r="R38" s="82"/>
      <c r="S38" s="18"/>
      <c r="T38" s="18"/>
    </row>
    <row r="39" spans="1:20" ht="16.5" customHeight="1" x14ac:dyDescent="0.2">
      <c r="A39" s="87">
        <v>34</v>
      </c>
      <c r="B39" s="87" t="s">
        <v>142</v>
      </c>
      <c r="C39" s="88">
        <v>1694</v>
      </c>
      <c r="D39" s="88">
        <v>29545</v>
      </c>
      <c r="E39" s="89">
        <f>SUM(100-(((D39-$D$2)/$D$3)*100))</f>
        <v>85.228327454984225</v>
      </c>
      <c r="F39" s="90">
        <v>27327.16</v>
      </c>
      <c r="G39" s="89">
        <f>SUM(100-(((F39-$F$2)/$F$3)*100))</f>
        <v>97.392593316054857</v>
      </c>
      <c r="H39" s="90">
        <v>24.547007598644502</v>
      </c>
      <c r="I39" s="89">
        <f>SUM((H39-$H$2)/$H$3)*100</f>
        <v>52.165621357387707</v>
      </c>
      <c r="J39" s="91">
        <v>3</v>
      </c>
      <c r="K39" s="92">
        <f>SUM(J39/C39)</f>
        <v>1.7709563164108619E-3</v>
      </c>
      <c r="L39" s="93">
        <f>SUM((K39-$K$2)/$K$3)*100</f>
        <v>1.8359354349856385</v>
      </c>
      <c r="M39" s="94">
        <v>4.166666666666667</v>
      </c>
      <c r="N39" s="89">
        <f>SUM((M39-$M$2)/$M$3)*100</f>
        <v>28.219971056439952</v>
      </c>
      <c r="O39" s="95">
        <f>SUM(E39+G39+I39+L39+N39)</f>
        <v>264.84244861985235</v>
      </c>
      <c r="R39" s="82"/>
      <c r="S39" s="18"/>
      <c r="T39" s="18"/>
    </row>
    <row r="40" spans="1:20" ht="16.5" customHeight="1" x14ac:dyDescent="0.2">
      <c r="A40" s="87">
        <v>35</v>
      </c>
      <c r="B40" s="87" t="s">
        <v>32</v>
      </c>
      <c r="C40" s="88">
        <v>16537</v>
      </c>
      <c r="D40" s="88">
        <v>33488</v>
      </c>
      <c r="E40" s="89">
        <f>SUM(100-(((D40-$D$2)/$D$3)*100))</f>
        <v>80.653656951921292</v>
      </c>
      <c r="F40" s="90">
        <v>33575.31</v>
      </c>
      <c r="G40" s="89">
        <f>SUM(100-(((F40-$F$2)/$F$3)*100))</f>
        <v>96.503548155523163</v>
      </c>
      <c r="H40" s="90">
        <v>24.412012150761502</v>
      </c>
      <c r="I40" s="89">
        <f>SUM((H40-$H$2)/$H$3)*100</f>
        <v>51.766028893121899</v>
      </c>
      <c r="J40" s="91">
        <v>29</v>
      </c>
      <c r="K40" s="92">
        <f>SUM(J40/C40)</f>
        <v>1.7536433452258573E-3</v>
      </c>
      <c r="L40" s="93">
        <f>SUM((K40-$K$2)/$K$3)*100</f>
        <v>1.8179872241862585</v>
      </c>
      <c r="M40" s="94">
        <v>4.4999999999999991</v>
      </c>
      <c r="N40" s="89">
        <f>SUM((M40-$M$2)/$M$3)*100</f>
        <v>34.008683068017355</v>
      </c>
      <c r="O40" s="95">
        <f>SUM(E40+G40+I40+L40+N40)</f>
        <v>264.74990429276994</v>
      </c>
      <c r="R40" s="82"/>
      <c r="S40" s="18"/>
      <c r="T40" s="18"/>
    </row>
    <row r="41" spans="1:20" ht="16.5" customHeight="1" x14ac:dyDescent="0.2">
      <c r="A41" s="87">
        <v>36</v>
      </c>
      <c r="B41" s="87" t="s">
        <v>112</v>
      </c>
      <c r="C41" s="88">
        <v>13778</v>
      </c>
      <c r="D41" s="88">
        <v>19556</v>
      </c>
      <c r="E41" s="89">
        <f>SUM(100-(((D41-$D$2)/$D$3)*100))</f>
        <v>96.817570076109149</v>
      </c>
      <c r="F41" s="90">
        <v>21168.55</v>
      </c>
      <c r="G41" s="89">
        <f>SUM(100-(((F41-$F$2)/$F$3)*100))</f>
        <v>98.268897888784721</v>
      </c>
      <c r="H41" s="90">
        <v>18.554192837258501</v>
      </c>
      <c r="I41" s="89">
        <f>SUM((H41-$H$2)/$H$3)*100</f>
        <v>34.426626036106825</v>
      </c>
      <c r="J41" s="91">
        <v>14</v>
      </c>
      <c r="K41" s="92">
        <f>SUM(J41/C41)</f>
        <v>1.0161126433444621E-3</v>
      </c>
      <c r="L41" s="93">
        <f>SUM((K41-$K$2)/$K$3)*100</f>
        <v>1.053395383367673</v>
      </c>
      <c r="M41" s="94">
        <v>4.4000000000000004</v>
      </c>
      <c r="N41" s="89">
        <f>SUM((M41-$M$2)/$M$3)*100</f>
        <v>32.272069464544153</v>
      </c>
      <c r="O41" s="95">
        <f>SUM(E41+G41+I41+L41+N41)</f>
        <v>262.8385588489125</v>
      </c>
      <c r="R41" s="82"/>
      <c r="S41" s="18"/>
      <c r="T41" s="18"/>
    </row>
    <row r="42" spans="1:20" ht="16.5" customHeight="1" x14ac:dyDescent="0.2">
      <c r="A42" s="87">
        <v>37</v>
      </c>
      <c r="B42" s="87" t="s">
        <v>42</v>
      </c>
      <c r="C42" s="88">
        <v>19635</v>
      </c>
      <c r="D42" s="88">
        <v>28969</v>
      </c>
      <c r="E42" s="89">
        <f>SUM(100-(((D42-$D$2)/$D$3)*100))</f>
        <v>85.896602932986823</v>
      </c>
      <c r="F42" s="90">
        <v>26129.62</v>
      </c>
      <c r="G42" s="89">
        <f>SUM(100-(((F42-$F$2)/$F$3)*100))</f>
        <v>97.562990496267091</v>
      </c>
      <c r="H42" s="90">
        <v>20.169563632388499</v>
      </c>
      <c r="I42" s="89">
        <f>SUM((H42-$H$2)/$H$3)*100</f>
        <v>39.208194650838642</v>
      </c>
      <c r="J42" s="91">
        <v>32</v>
      </c>
      <c r="K42" s="92">
        <f>SUM(J42/C42)</f>
        <v>1.6297428062133944E-3</v>
      </c>
      <c r="L42" s="93">
        <f>SUM((K42-$K$2)/$K$3)*100</f>
        <v>1.6895405833070449</v>
      </c>
      <c r="M42" s="94">
        <v>4.55</v>
      </c>
      <c r="N42" s="89">
        <f>SUM((M42-$M$2)/$M$3)*100</f>
        <v>34.876989869753984</v>
      </c>
      <c r="O42" s="95">
        <f>SUM(E42+G42+I42+L42+N42)</f>
        <v>259.23431853315356</v>
      </c>
      <c r="R42" s="82"/>
      <c r="S42" s="18"/>
      <c r="T42" s="18"/>
    </row>
    <row r="43" spans="1:20" ht="16.5" customHeight="1" x14ac:dyDescent="0.2">
      <c r="A43" s="87">
        <v>38</v>
      </c>
      <c r="B43" s="87" t="s">
        <v>28</v>
      </c>
      <c r="C43" s="88">
        <v>17801</v>
      </c>
      <c r="D43" s="88">
        <v>31370</v>
      </c>
      <c r="E43" s="89">
        <f>SUM(100-(((D43-$D$2)/$D$3)*100))</f>
        <v>83.110961574160015</v>
      </c>
      <c r="F43" s="90">
        <v>34153.11</v>
      </c>
      <c r="G43" s="89">
        <f>SUM(100-(((F43-$F$2)/$F$3)*100))</f>
        <v>96.421333372946691</v>
      </c>
      <c r="H43" s="90">
        <v>21.332193068065301</v>
      </c>
      <c r="I43" s="89">
        <f>SUM((H43-$H$2)/$H$3)*100</f>
        <v>42.649628925220313</v>
      </c>
      <c r="J43" s="91">
        <v>58</v>
      </c>
      <c r="K43" s="92">
        <f>SUM(J43/C43)</f>
        <v>3.2582439188809618E-3</v>
      </c>
      <c r="L43" s="93">
        <f>SUM((K43-$K$2)/$K$3)*100</f>
        <v>3.3777939134170167</v>
      </c>
      <c r="M43" s="94">
        <v>4.4249999999999998</v>
      </c>
      <c r="N43" s="89">
        <f>SUM((M43-$M$2)/$M$3)*100</f>
        <v>32.70622286541245</v>
      </c>
      <c r="O43" s="95">
        <f>SUM(E43+G43+I43+L43+N43)</f>
        <v>258.26594065115648</v>
      </c>
      <c r="R43" s="82"/>
      <c r="S43" s="18"/>
      <c r="T43" s="18"/>
    </row>
    <row r="44" spans="1:20" ht="16.5" customHeight="1" x14ac:dyDescent="0.2">
      <c r="A44" s="87">
        <v>39</v>
      </c>
      <c r="B44" s="87" t="s">
        <v>52</v>
      </c>
      <c r="C44" s="88">
        <v>29069</v>
      </c>
      <c r="D44" s="88">
        <v>36048</v>
      </c>
      <c r="E44" s="89">
        <f>SUM(100-(((D44-$D$2)/$D$3)*100))</f>
        <v>77.683543716354194</v>
      </c>
      <c r="F44" s="90">
        <v>48733.68</v>
      </c>
      <c r="G44" s="89">
        <f>SUM(100-(((F44-$F$2)/$F$3)*100))</f>
        <v>94.346673642259432</v>
      </c>
      <c r="H44" s="90">
        <v>21.380872420804</v>
      </c>
      <c r="I44" s="89">
        <f>SUM((H44-$H$2)/$H$3)*100</f>
        <v>42.793721950761295</v>
      </c>
      <c r="J44" s="91">
        <v>118</v>
      </c>
      <c r="K44" s="92">
        <f>SUM(J44/C44)</f>
        <v>4.0593071657091745E-3</v>
      </c>
      <c r="L44" s="93">
        <f>SUM((K44-$K$2)/$K$3)*100</f>
        <v>4.2082494062420359</v>
      </c>
      <c r="M44" s="94">
        <v>4.7833333333333332</v>
      </c>
      <c r="N44" s="89">
        <f>SUM((M44-$M$2)/$M$3)*100</f>
        <v>38.929088277858185</v>
      </c>
      <c r="O44" s="95">
        <f>SUM(E44+G44+I44+L44+N44)</f>
        <v>257.96127699347517</v>
      </c>
      <c r="R44" s="82"/>
      <c r="S44" s="18"/>
      <c r="T44" s="18"/>
    </row>
    <row r="45" spans="1:20" ht="16.5" customHeight="1" x14ac:dyDescent="0.2">
      <c r="A45" s="87">
        <v>40</v>
      </c>
      <c r="B45" s="87" t="s">
        <v>68</v>
      </c>
      <c r="C45" s="88">
        <v>8254</v>
      </c>
      <c r="D45" s="88">
        <v>26582</v>
      </c>
      <c r="E45" s="89">
        <f>SUM(100-(((D45-$D$2)/$D$3)*100))</f>
        <v>88.666001485056626</v>
      </c>
      <c r="F45" s="90">
        <v>24100.400000000001</v>
      </c>
      <c r="G45" s="89">
        <f>SUM(100-(((F45-$F$2)/$F$3)*100))</f>
        <v>97.851726877540614</v>
      </c>
      <c r="H45" s="90">
        <v>16.7742122446314</v>
      </c>
      <c r="I45" s="89">
        <f>SUM((H45-$H$2)/$H$3)*100</f>
        <v>29.157805179498155</v>
      </c>
      <c r="J45" s="91">
        <v>36</v>
      </c>
      <c r="K45" s="92">
        <f>SUM(J45/C45)</f>
        <v>4.3615216864550518E-3</v>
      </c>
      <c r="L45" s="93">
        <f>SUM((K45-$K$2)/$K$3)*100</f>
        <v>4.5215526438560767</v>
      </c>
      <c r="M45" s="94">
        <v>4.6333333333333337</v>
      </c>
      <c r="N45" s="89">
        <f>SUM((M45-$M$2)/$M$3)*100</f>
        <v>36.324167872648353</v>
      </c>
      <c r="O45" s="95">
        <f>SUM(E45+G45+I45+L45+N45)</f>
        <v>256.52125405859982</v>
      </c>
      <c r="R45" s="82"/>
      <c r="S45" s="18"/>
      <c r="T45" s="18"/>
    </row>
    <row r="46" spans="1:20" ht="16.5" customHeight="1" x14ac:dyDescent="0.2">
      <c r="A46" s="87">
        <v>41</v>
      </c>
      <c r="B46" s="87" t="s">
        <v>48</v>
      </c>
      <c r="C46" s="88">
        <v>6055</v>
      </c>
      <c r="D46" s="88">
        <v>36793</v>
      </c>
      <c r="E46" s="89">
        <f>SUM(100-(((D46-$D$2)/$D$3)*100))</f>
        <v>76.819194356784848</v>
      </c>
      <c r="F46" s="90">
        <v>37132.33</v>
      </c>
      <c r="G46" s="89">
        <f>SUM(100-(((F46-$F$2)/$F$3)*100))</f>
        <v>95.997422115509011</v>
      </c>
      <c r="H46" s="90">
        <v>24.400152986338199</v>
      </c>
      <c r="I46" s="89">
        <f>SUM((H46-$H$2)/$H$3)*100</f>
        <v>51.730925244737037</v>
      </c>
      <c r="J46" s="91">
        <v>10</v>
      </c>
      <c r="K46" s="92">
        <f>SUM(J46/C46)</f>
        <v>1.6515276630883566E-3</v>
      </c>
      <c r="L46" s="93">
        <f>SUM((K46-$K$2)/$K$3)*100</f>
        <v>1.7121247601792851</v>
      </c>
      <c r="M46" s="94">
        <v>4.2833333333333323</v>
      </c>
      <c r="N46" s="89">
        <f>SUM((M46-$M$2)/$M$3)*100</f>
        <v>30.246020260492028</v>
      </c>
      <c r="O46" s="95">
        <f>SUM(E46+G46+I46+L46+N46)</f>
        <v>256.50568673770215</v>
      </c>
      <c r="R46" s="82"/>
      <c r="S46" s="18"/>
      <c r="T46" s="18"/>
    </row>
    <row r="47" spans="1:20" ht="16.5" customHeight="1" x14ac:dyDescent="0.2">
      <c r="A47" s="87">
        <v>42</v>
      </c>
      <c r="B47" s="87" t="s">
        <v>166</v>
      </c>
      <c r="C47" s="88">
        <v>26446</v>
      </c>
      <c r="D47" s="88">
        <v>38685</v>
      </c>
      <c r="E47" s="89">
        <f>SUM(100-(((D47-$D$2)/$D$3)*100))</f>
        <v>74.624095043623541</v>
      </c>
      <c r="F47" s="90">
        <v>44777.94</v>
      </c>
      <c r="G47" s="89">
        <f>SUM(100-(((F47-$F$2)/$F$3)*100))</f>
        <v>94.909533289246397</v>
      </c>
      <c r="H47" s="90">
        <v>25.645358292714299</v>
      </c>
      <c r="I47" s="89">
        <f>SUM((H47-$H$2)/$H$3)*100</f>
        <v>55.416787728951576</v>
      </c>
      <c r="J47" s="91">
        <v>35</v>
      </c>
      <c r="K47" s="92">
        <f>SUM(J47/C47)</f>
        <v>1.3234515616728428E-3</v>
      </c>
      <c r="L47" s="93">
        <f>SUM((K47-$K$2)/$K$3)*100</f>
        <v>1.3720110406148189</v>
      </c>
      <c r="M47" s="94">
        <v>4.2583333333333337</v>
      </c>
      <c r="N47" s="89">
        <f>SUM((M47-$M$2)/$M$3)*100</f>
        <v>29.811866859623748</v>
      </c>
      <c r="O47" s="95">
        <f>SUM(E47+G47+I47+L47+N47)</f>
        <v>256.13429396206004</v>
      </c>
      <c r="R47" s="82"/>
      <c r="S47" s="18"/>
      <c r="T47" s="18"/>
    </row>
    <row r="48" spans="1:20" ht="16.5" customHeight="1" x14ac:dyDescent="0.2">
      <c r="A48" s="87">
        <v>43</v>
      </c>
      <c r="B48" s="87" t="s">
        <v>33</v>
      </c>
      <c r="C48" s="88">
        <v>7683</v>
      </c>
      <c r="D48" s="88">
        <v>32737</v>
      </c>
      <c r="E48" s="89">
        <f>SUM(100-(((D48-$D$2)/$D$3)*100))</f>
        <v>81.524967514386489</v>
      </c>
      <c r="F48" s="90">
        <v>29971.46</v>
      </c>
      <c r="G48" s="89">
        <f>SUM(100-(((F48-$F$2)/$F$3)*100))</f>
        <v>97.016337605485489</v>
      </c>
      <c r="H48" s="90">
        <v>24.9550891061055</v>
      </c>
      <c r="I48" s="89">
        <f>SUM((H48-$H$2)/$H$3)*100</f>
        <v>53.373560571226797</v>
      </c>
      <c r="J48" s="91">
        <v>12</v>
      </c>
      <c r="K48" s="92">
        <f>SUM(J48/C48)</f>
        <v>1.5618898867629833E-3</v>
      </c>
      <c r="L48" s="93">
        <f>SUM((K48-$K$2)/$K$3)*100</f>
        <v>1.6191980355932172</v>
      </c>
      <c r="M48" s="94">
        <v>3.7916666666666679</v>
      </c>
      <c r="N48" s="89">
        <f>SUM((M48-$M$2)/$M$3)*100</f>
        <v>21.707670043415366</v>
      </c>
      <c r="O48" s="95">
        <f>SUM(E48+G48+I48+L48+N48)</f>
        <v>255.24173377010737</v>
      </c>
      <c r="R48" s="82"/>
      <c r="S48" s="18"/>
      <c r="T48" s="18"/>
    </row>
    <row r="49" spans="1:20" ht="16.5" customHeight="1" x14ac:dyDescent="0.2">
      <c r="A49" s="87">
        <v>44</v>
      </c>
      <c r="B49" s="87" t="s">
        <v>43</v>
      </c>
      <c r="C49" s="88">
        <v>11423</v>
      </c>
      <c r="D49" s="88">
        <v>33727</v>
      </c>
      <c r="E49" s="89">
        <f>SUM(100-(((D49-$D$2)/$D$3)*100))</f>
        <v>80.376369036569514</v>
      </c>
      <c r="F49" s="90">
        <v>39618.07</v>
      </c>
      <c r="G49" s="89">
        <f>SUM(100-(((F49-$F$2)/$F$3)*100))</f>
        <v>95.643727803218169</v>
      </c>
      <c r="H49" s="90">
        <v>20.579865423795699</v>
      </c>
      <c r="I49" s="89">
        <f>SUM((H49-$H$2)/$H$3)*100</f>
        <v>40.422706002830125</v>
      </c>
      <c r="J49" s="91">
        <v>19</v>
      </c>
      <c r="K49" s="92">
        <f>SUM(J49/C49)</f>
        <v>1.6633108640462225E-3</v>
      </c>
      <c r="L49" s="93">
        <f>SUM((K49-$K$2)/$K$3)*100</f>
        <v>1.724340304953391</v>
      </c>
      <c r="M49" s="94">
        <v>4.6750000000000007</v>
      </c>
      <c r="N49" s="89">
        <f>SUM((M49-$M$2)/$M$3)*100</f>
        <v>37.047756874095533</v>
      </c>
      <c r="O49" s="95">
        <f>SUM(E49+G49+I49+L49+N49)</f>
        <v>255.21490002166675</v>
      </c>
      <c r="R49" s="82"/>
      <c r="S49" s="18"/>
      <c r="T49" s="18"/>
    </row>
    <row r="50" spans="1:20" ht="16.5" customHeight="1" x14ac:dyDescent="0.2">
      <c r="A50" s="87">
        <v>45</v>
      </c>
      <c r="B50" s="87" t="s">
        <v>21</v>
      </c>
      <c r="C50" s="88">
        <v>9416</v>
      </c>
      <c r="D50" s="88">
        <v>24639</v>
      </c>
      <c r="E50" s="89">
        <f>SUM(100-(((D50-$D$2)/$D$3)*100))</f>
        <v>90.92027102283275</v>
      </c>
      <c r="F50" s="90">
        <v>21173.57</v>
      </c>
      <c r="G50" s="89">
        <f>SUM(100-(((F50-$F$2)/$F$3)*100))</f>
        <v>98.26818359628119</v>
      </c>
      <c r="H50" s="90">
        <v>11.731025269510599</v>
      </c>
      <c r="I50" s="89">
        <f>SUM((H50-$H$2)/$H$3)*100</f>
        <v>14.229749880268075</v>
      </c>
      <c r="J50" s="91">
        <v>27</v>
      </c>
      <c r="K50" s="92">
        <f>SUM(J50/C50)</f>
        <v>2.8674596431605779E-3</v>
      </c>
      <c r="L50" s="93">
        <f>SUM((K50-$K$2)/$K$3)*100</f>
        <v>2.9726711599183351</v>
      </c>
      <c r="M50" s="94">
        <v>5.3</v>
      </c>
      <c r="N50" s="89">
        <f>SUM((M50-$M$2)/$M$3)*100</f>
        <v>47.901591895803186</v>
      </c>
      <c r="O50" s="95">
        <f>SUM(E50+G50+I50+L50+N50)</f>
        <v>254.29246755510357</v>
      </c>
      <c r="R50" s="82"/>
      <c r="S50" s="18"/>
      <c r="T50" s="18"/>
    </row>
    <row r="51" spans="1:20" ht="16.5" customHeight="1" x14ac:dyDescent="0.2">
      <c r="A51" s="96">
        <v>46</v>
      </c>
      <c r="B51" s="96" t="s">
        <v>75</v>
      </c>
      <c r="C51" s="97">
        <v>1445</v>
      </c>
      <c r="D51" s="97">
        <v>36068</v>
      </c>
      <c r="E51" s="98">
        <f>SUM(100-(((D51-$D$2)/$D$3)*100))</f>
        <v>77.660339706701322</v>
      </c>
      <c r="F51" s="99">
        <v>57879.69</v>
      </c>
      <c r="G51" s="98">
        <f>SUM(100-(((F51-$F$2)/$F$3)*100))</f>
        <v>93.045293885263447</v>
      </c>
      <c r="H51" s="99">
        <v>21.8340794214722</v>
      </c>
      <c r="I51" s="98">
        <f>SUM((H51-$H$2)/$H$3)*100</f>
        <v>44.135234609591684</v>
      </c>
      <c r="J51" s="100">
        <v>2</v>
      </c>
      <c r="K51" s="101">
        <f>SUM(J51/C51)</f>
        <v>1.3840830449826989E-3</v>
      </c>
      <c r="L51" s="102">
        <f>SUM((K51-$K$2)/$K$3)*100</f>
        <v>1.4348671865585565</v>
      </c>
      <c r="M51" s="103">
        <v>4.3916666666666666</v>
      </c>
      <c r="N51" s="98">
        <f>SUM((M51-$M$2)/$M$3)*100</f>
        <v>32.127351664254704</v>
      </c>
      <c r="O51" s="104">
        <f>SUM(E51+G51+I51+L51+N51)</f>
        <v>248.40308705236976</v>
      </c>
      <c r="R51" s="82"/>
      <c r="S51" s="18"/>
      <c r="T51" s="18"/>
    </row>
    <row r="52" spans="1:20" ht="16.5" customHeight="1" x14ac:dyDescent="0.2">
      <c r="A52" s="96">
        <v>47</v>
      </c>
      <c r="B52" s="105" t="s">
        <v>125</v>
      </c>
      <c r="C52" s="97">
        <v>3214</v>
      </c>
      <c r="D52" s="97">
        <v>28228</v>
      </c>
      <c r="E52" s="98">
        <f>SUM(100-(((D52-$D$2)/$D$3)*100))</f>
        <v>86.756311490625578</v>
      </c>
      <c r="F52" s="99">
        <v>34351.69</v>
      </c>
      <c r="G52" s="98">
        <f>SUM(100-(((F52-$F$2)/$F$3)*100))</f>
        <v>96.393077555148082</v>
      </c>
      <c r="H52" s="99">
        <v>21.2980883817491</v>
      </c>
      <c r="I52" s="98">
        <f>SUM((H52-$H$2)/$H$3)*100</f>
        <v>42.548677553438395</v>
      </c>
      <c r="J52" s="100">
        <v>2</v>
      </c>
      <c r="K52" s="101">
        <f>SUM(J52/C52)</f>
        <v>6.222775357809583E-4</v>
      </c>
      <c r="L52" s="102">
        <f>SUM((K52-$K$2)/$K$3)*100</f>
        <v>0.64510985830028444</v>
      </c>
      <c r="M52" s="103">
        <v>3.7749999999999999</v>
      </c>
      <c r="N52" s="98">
        <f>SUM((M52-$M$2)/$M$3)*100</f>
        <v>21.418234442836471</v>
      </c>
      <c r="O52" s="104">
        <f>SUM(E52+G52+I52+L52+N52)</f>
        <v>247.76141090034881</v>
      </c>
      <c r="R52" s="82"/>
      <c r="S52" s="18"/>
      <c r="T52" s="18"/>
    </row>
    <row r="53" spans="1:20" ht="16.5" customHeight="1" x14ac:dyDescent="0.2">
      <c r="A53" s="87">
        <v>48</v>
      </c>
      <c r="B53" s="87" t="s">
        <v>46</v>
      </c>
      <c r="C53" s="88">
        <v>1859</v>
      </c>
      <c r="D53" s="88">
        <v>37046</v>
      </c>
      <c r="E53" s="89">
        <f>SUM(100-(((D53-$D$2)/$D$3)*100))</f>
        <v>76.525663634676079</v>
      </c>
      <c r="F53" s="90">
        <v>34580.879999999997</v>
      </c>
      <c r="G53" s="89">
        <f>SUM(100-(((F53-$F$2)/$F$3)*100))</f>
        <v>96.360466260550112</v>
      </c>
      <c r="H53" s="90">
        <v>20.7388476594578</v>
      </c>
      <c r="I53" s="89">
        <f>SUM((H53-$H$2)/$H$3)*100</f>
        <v>40.893300414115515</v>
      </c>
      <c r="J53" s="91">
        <v>1</v>
      </c>
      <c r="K53" s="92">
        <f>SUM(J53/C53)</f>
        <v>5.3792361484669173E-4</v>
      </c>
      <c r="L53" s="93">
        <f>SUM((K53-$K$2)/$K$3)*100</f>
        <v>0.55766086190885267</v>
      </c>
      <c r="M53" s="94">
        <v>4.4083333333333332</v>
      </c>
      <c r="N53" s="89">
        <f>SUM((M53-$M$2)/$M$3)*100</f>
        <v>32.41678726483358</v>
      </c>
      <c r="O53" s="95">
        <f>SUM(E53+G53+I53+L53+N53)</f>
        <v>246.75387843608414</v>
      </c>
      <c r="R53" s="82"/>
      <c r="S53" s="18"/>
      <c r="T53" s="18"/>
    </row>
    <row r="54" spans="1:20" ht="16.5" customHeight="1" x14ac:dyDescent="0.2">
      <c r="A54" s="96">
        <v>49</v>
      </c>
      <c r="B54" s="96" t="s">
        <v>140</v>
      </c>
      <c r="C54" s="97">
        <v>4184</v>
      </c>
      <c r="D54" s="97">
        <v>42670</v>
      </c>
      <c r="E54" s="98">
        <f>SUM(100-(((D54-$D$2)/$D$3)*100))</f>
        <v>70.000696120289589</v>
      </c>
      <c r="F54" s="99">
        <v>50133.83</v>
      </c>
      <c r="G54" s="98">
        <f>SUM(100-(((F54-$F$2)/$F$3)*100))</f>
        <v>94.147447218194955</v>
      </c>
      <c r="H54" s="99">
        <v>22.295386799759701</v>
      </c>
      <c r="I54" s="98">
        <f>SUM((H54-$H$2)/$H$3)*100</f>
        <v>45.500724742515757</v>
      </c>
      <c r="J54" s="100">
        <v>6</v>
      </c>
      <c r="K54" s="101">
        <f>SUM(J54/C54)</f>
        <v>1.4340344168260039E-3</v>
      </c>
      <c r="L54" s="102">
        <f>SUM((K54-$K$2)/$K$3)*100</f>
        <v>1.4866513512742217</v>
      </c>
      <c r="M54" s="103">
        <v>4.5583333333333336</v>
      </c>
      <c r="N54" s="98">
        <f>SUM((M54-$M$2)/$M$3)*100</f>
        <v>35.021707670043426</v>
      </c>
      <c r="O54" s="104">
        <f>SUM(E54+G54+I54+L54+N54)</f>
        <v>246.15722710231796</v>
      </c>
      <c r="R54" s="82"/>
      <c r="S54" s="18"/>
      <c r="T54" s="18"/>
    </row>
    <row r="55" spans="1:20" ht="16.5" customHeight="1" x14ac:dyDescent="0.2">
      <c r="A55" s="96">
        <v>50</v>
      </c>
      <c r="B55" s="96" t="s">
        <v>44</v>
      </c>
      <c r="C55" s="97">
        <v>9308</v>
      </c>
      <c r="D55" s="97">
        <v>31688</v>
      </c>
      <c r="E55" s="98">
        <f>SUM(100-(((D55-$D$2)/$D$3)*100))</f>
        <v>82.742017820679422</v>
      </c>
      <c r="F55" s="99">
        <v>27453.19</v>
      </c>
      <c r="G55" s="98">
        <f>SUM(100-(((F55-$F$2)/$F$3)*100))</f>
        <v>97.374660590114885</v>
      </c>
      <c r="H55" s="99">
        <v>16.8661256590661</v>
      </c>
      <c r="I55" s="98">
        <f>SUM((H55-$H$2)/$H$3)*100</f>
        <v>29.429872929552054</v>
      </c>
      <c r="J55" s="100">
        <v>30</v>
      </c>
      <c r="K55" s="101">
        <f>SUM(J55/C55)</f>
        <v>3.2230339492909325E-3</v>
      </c>
      <c r="L55" s="102">
        <f>SUM((K55-$K$2)/$K$3)*100</f>
        <v>3.3412920357387956</v>
      </c>
      <c r="M55" s="103">
        <v>4.45</v>
      </c>
      <c r="N55" s="98">
        <f>SUM((M55-$M$2)/$M$3)*100</f>
        <v>33.140376266280761</v>
      </c>
      <c r="O55" s="104">
        <f>SUM(E55+G55+I55+L55+N55)</f>
        <v>246.02821964236591</v>
      </c>
      <c r="R55" s="82"/>
      <c r="S55" s="18"/>
      <c r="T55" s="18"/>
    </row>
    <row r="56" spans="1:20" ht="16.5" customHeight="1" x14ac:dyDescent="0.2">
      <c r="A56" s="96">
        <v>51</v>
      </c>
      <c r="B56" s="96" t="s">
        <v>169</v>
      </c>
      <c r="C56" s="97">
        <v>12565</v>
      </c>
      <c r="D56" s="97">
        <v>35129</v>
      </c>
      <c r="E56" s="98">
        <f>SUM(100-(((D56-$D$2)/$D$3)*100))</f>
        <v>78.749767959903465</v>
      </c>
      <c r="F56" s="99">
        <v>47265.31</v>
      </c>
      <c r="G56" s="98">
        <f>SUM(100-(((F56-$F$2)/$F$3)*100))</f>
        <v>94.555607045325928</v>
      </c>
      <c r="H56" s="99">
        <v>18.702242213919401</v>
      </c>
      <c r="I56" s="98">
        <f>SUM((H56-$H$2)/$H$3)*100</f>
        <v>34.864858703805517</v>
      </c>
      <c r="J56" s="100">
        <v>31</v>
      </c>
      <c r="K56" s="101">
        <f>SUM(J56/C56)</f>
        <v>2.4671707122960605E-3</v>
      </c>
      <c r="L56" s="102">
        <f>SUM((K56-$K$2)/$K$3)*100</f>
        <v>2.5576950108193612</v>
      </c>
      <c r="M56" s="103">
        <v>4.5666666666666673</v>
      </c>
      <c r="N56" s="98">
        <f>SUM((M56-$M$2)/$M$3)*100</f>
        <v>35.166425470332868</v>
      </c>
      <c r="O56" s="104">
        <f>SUM(E56+G56+I56+L56+N56)</f>
        <v>245.89435419018713</v>
      </c>
      <c r="R56" s="82"/>
      <c r="S56" s="18"/>
      <c r="T56" s="18"/>
    </row>
    <row r="57" spans="1:20" ht="16.5" customHeight="1" x14ac:dyDescent="0.2">
      <c r="A57" s="96">
        <v>52</v>
      </c>
      <c r="B57" s="96" t="s">
        <v>51</v>
      </c>
      <c r="C57" s="97">
        <v>30685</v>
      </c>
      <c r="D57" s="97">
        <v>37061</v>
      </c>
      <c r="E57" s="98">
        <f>SUM(100-(((D57-$D$2)/$D$3)*100))</f>
        <v>76.508260627436414</v>
      </c>
      <c r="F57" s="99">
        <v>44965.41</v>
      </c>
      <c r="G57" s="98">
        <f>SUM(100-(((F57-$F$2)/$F$3)*100))</f>
        <v>94.882858306052199</v>
      </c>
      <c r="H57" s="99">
        <v>23.1037759412905</v>
      </c>
      <c r="I57" s="98">
        <f>SUM((H57-$H$2)/$H$3)*100</f>
        <v>47.893592162978557</v>
      </c>
      <c r="J57" s="100">
        <v>51</v>
      </c>
      <c r="K57" s="101">
        <f>SUM(J57/C57)</f>
        <v>1.6620498614958448E-3</v>
      </c>
      <c r="L57" s="102">
        <f>SUM((K57-$K$2)/$K$3)*100</f>
        <v>1.7230330342746101</v>
      </c>
      <c r="M57" s="103">
        <v>3.9416666666666664</v>
      </c>
      <c r="N57" s="98">
        <f>SUM((M57-$M$2)/$M$3)*100</f>
        <v>24.312590448625183</v>
      </c>
      <c r="O57" s="104">
        <f>SUM(E57+G57+I57+L57+N57)</f>
        <v>245.32033457936694</v>
      </c>
      <c r="R57" s="82"/>
      <c r="S57" s="18"/>
      <c r="T57" s="18"/>
    </row>
    <row r="58" spans="1:20" ht="16.5" customHeight="1" x14ac:dyDescent="0.2">
      <c r="A58" s="87">
        <v>53</v>
      </c>
      <c r="B58" s="87" t="s">
        <v>49</v>
      </c>
      <c r="C58" s="88">
        <v>4259</v>
      </c>
      <c r="D58" s="88">
        <v>38310</v>
      </c>
      <c r="E58" s="89">
        <f>SUM(100-(((D58-$D$2)/$D$3)*100))</f>
        <v>75.059170224614817</v>
      </c>
      <c r="F58" s="90">
        <v>35516.28</v>
      </c>
      <c r="G58" s="89">
        <f>SUM(100-(((F58-$F$2)/$F$3)*100))</f>
        <v>96.227368808798587</v>
      </c>
      <c r="H58" s="90">
        <v>23.583793581576899</v>
      </c>
      <c r="I58" s="89">
        <f>SUM((H58-$H$2)/$H$3)*100</f>
        <v>49.314465494495217</v>
      </c>
      <c r="J58" s="91">
        <v>4</v>
      </c>
      <c r="K58" s="92">
        <f>SUM(J58/C58)</f>
        <v>9.3918760272364407E-4</v>
      </c>
      <c r="L58" s="93">
        <f>SUM((K58-$K$2)/$K$3)*100</f>
        <v>0.97364784436586715</v>
      </c>
      <c r="M58" s="94">
        <v>3.8916666666666662</v>
      </c>
      <c r="N58" s="89">
        <f>SUM((M58-$M$2)/$M$3)*100</f>
        <v>23.444283646888564</v>
      </c>
      <c r="O58" s="95">
        <f>SUM(E58+G58+I58+L58+N58)</f>
        <v>245.01893601916305</v>
      </c>
      <c r="R58" s="82"/>
      <c r="S58" s="18"/>
      <c r="T58" s="18"/>
    </row>
    <row r="59" spans="1:20" ht="16.5" customHeight="1" x14ac:dyDescent="0.2">
      <c r="A59" s="96">
        <v>54</v>
      </c>
      <c r="B59" s="96" t="s">
        <v>106</v>
      </c>
      <c r="C59" s="97">
        <v>7309</v>
      </c>
      <c r="D59" s="97">
        <v>37632</v>
      </c>
      <c r="E59" s="98">
        <f>SUM(100-(((D59-$D$2)/$D$3)*100))</f>
        <v>75.845786151847037</v>
      </c>
      <c r="F59" s="99">
        <v>42209.32</v>
      </c>
      <c r="G59" s="98">
        <f>SUM(100-(((F59-$F$2)/$F$3)*100))</f>
        <v>95.275020542312504</v>
      </c>
      <c r="H59" s="99">
        <v>19.790729880752501</v>
      </c>
      <c r="I59" s="98">
        <f>SUM((H59-$H$2)/$H$3)*100</f>
        <v>38.086830080868175</v>
      </c>
      <c r="J59" s="100">
        <v>10</v>
      </c>
      <c r="K59" s="101">
        <f>SUM(J59/C59)</f>
        <v>1.3681762210972772E-3</v>
      </c>
      <c r="L59" s="102">
        <f>SUM((K59-$K$2)/$K$3)*100</f>
        <v>1.4183767167718664</v>
      </c>
      <c r="M59" s="103">
        <v>4.3833333333333329</v>
      </c>
      <c r="N59" s="98">
        <f>SUM((M59-$M$2)/$M$3)*100</f>
        <v>31.982633863965265</v>
      </c>
      <c r="O59" s="104">
        <f>SUM(E59+G59+I59+L59+N59)</f>
        <v>242.60864735576484</v>
      </c>
      <c r="R59" s="82"/>
      <c r="S59" s="18"/>
      <c r="T59" s="18"/>
    </row>
    <row r="60" spans="1:20" ht="16.5" customHeight="1" x14ac:dyDescent="0.2">
      <c r="A60" s="87">
        <v>55</v>
      </c>
      <c r="B60" s="87" t="s">
        <v>15</v>
      </c>
      <c r="C60" s="88">
        <v>2593</v>
      </c>
      <c r="D60" s="88">
        <v>32338</v>
      </c>
      <c r="E60" s="89">
        <f>SUM(100-(((D60-$D$2)/$D$3)*100))</f>
        <v>81.987887506961201</v>
      </c>
      <c r="F60" s="90">
        <v>34342.92</v>
      </c>
      <c r="G60" s="89">
        <f>SUM(100-(((F60-$F$2)/$F$3)*100))</f>
        <v>96.394325432689087</v>
      </c>
      <c r="H60" s="90">
        <v>17.233714438065501</v>
      </c>
      <c r="I60" s="89">
        <f>SUM((H60-$H$2)/$H$3)*100</f>
        <v>30.51795188584498</v>
      </c>
      <c r="J60" s="91">
        <v>8</v>
      </c>
      <c r="K60" s="92">
        <f>SUM(J60/C60)</f>
        <v>3.0852294639413806E-3</v>
      </c>
      <c r="L60" s="93">
        <f>SUM((K60-$K$2)/$K$3)*100</f>
        <v>3.1984312912874882</v>
      </c>
      <c r="M60" s="94">
        <v>4.2833333333333332</v>
      </c>
      <c r="N60" s="89">
        <f>SUM((M60-$M$2)/$M$3)*100</f>
        <v>30.246020260492045</v>
      </c>
      <c r="O60" s="95">
        <f>SUM(E60+G60+I60+L60+N60)</f>
        <v>242.3446163772748</v>
      </c>
      <c r="R60" s="82"/>
      <c r="S60" s="18"/>
      <c r="T60" s="18"/>
    </row>
    <row r="61" spans="1:20" ht="16.5" customHeight="1" x14ac:dyDescent="0.2">
      <c r="A61" s="96">
        <v>56</v>
      </c>
      <c r="B61" s="96" t="s">
        <v>47</v>
      </c>
      <c r="C61" s="97">
        <v>9444</v>
      </c>
      <c r="D61" s="97">
        <v>42972</v>
      </c>
      <c r="E61" s="98">
        <f>SUM(100-(((D61-$D$2)/$D$3)*100))</f>
        <v>69.650315574531277</v>
      </c>
      <c r="F61" s="99">
        <v>50327.14</v>
      </c>
      <c r="G61" s="98">
        <f>SUM(100-(((F61-$F$2)/$F$3)*100))</f>
        <v>94.119941265235695</v>
      </c>
      <c r="H61" s="99">
        <v>22.493845125644601</v>
      </c>
      <c r="I61" s="98">
        <f>SUM((H61-$H$2)/$H$3)*100</f>
        <v>46.088170117437919</v>
      </c>
      <c r="J61" s="100">
        <v>19</v>
      </c>
      <c r="K61" s="101">
        <f>SUM(J61/C61)</f>
        <v>2.0118593816179585E-3</v>
      </c>
      <c r="L61" s="102">
        <f>SUM((K61-$K$2)/$K$3)*100</f>
        <v>2.0856776051972243</v>
      </c>
      <c r="M61" s="103">
        <v>4.2749999999999995</v>
      </c>
      <c r="N61" s="98">
        <f>SUM((M61-$M$2)/$M$3)*100</f>
        <v>30.1013024602026</v>
      </c>
      <c r="O61" s="104">
        <f>SUM(E61+G61+I61+L61+N61)</f>
        <v>242.04540702260471</v>
      </c>
      <c r="R61" s="82"/>
      <c r="S61" s="18"/>
      <c r="T61" s="18"/>
    </row>
    <row r="62" spans="1:20" ht="16.5" customHeight="1" x14ac:dyDescent="0.2">
      <c r="A62" s="96">
        <v>57</v>
      </c>
      <c r="B62" s="96" t="s">
        <v>64</v>
      </c>
      <c r="C62" s="97">
        <v>2622</v>
      </c>
      <c r="D62" s="97">
        <v>34748</v>
      </c>
      <c r="E62" s="98">
        <f>SUM(100-(((D62-$D$2)/$D$3)*100))</f>
        <v>79.191804343790608</v>
      </c>
      <c r="F62" s="99">
        <v>36985.47</v>
      </c>
      <c r="G62" s="98">
        <f>SUM(100-(((F62-$F$2)/$F$3)*100))</f>
        <v>96.018318728470561</v>
      </c>
      <c r="H62" s="99">
        <v>20.335324413232399</v>
      </c>
      <c r="I62" s="98">
        <f>SUM((H62-$H$2)/$H$3)*100</f>
        <v>39.698853854054484</v>
      </c>
      <c r="J62" s="100">
        <v>2</v>
      </c>
      <c r="K62" s="101">
        <f>SUM(J62/C62)</f>
        <v>7.6277650648360034E-4</v>
      </c>
      <c r="L62" s="102">
        <f>SUM((K62-$K$2)/$K$3)*100</f>
        <v>0.7907639529279612</v>
      </c>
      <c r="M62" s="103">
        <v>3.9500000000000006</v>
      </c>
      <c r="N62" s="98">
        <f>SUM((M62-$M$2)/$M$3)*100</f>
        <v>24.457308248914632</v>
      </c>
      <c r="O62" s="104">
        <f>SUM(E62+G62+I62+L62+N62)</f>
        <v>240.15704912815826</v>
      </c>
      <c r="R62" s="82"/>
      <c r="S62" s="18"/>
      <c r="T62" s="18"/>
    </row>
    <row r="63" spans="1:20" ht="16.5" customHeight="1" x14ac:dyDescent="0.2">
      <c r="A63" s="96">
        <v>58</v>
      </c>
      <c r="B63" s="96" t="s">
        <v>39</v>
      </c>
      <c r="C63" s="97">
        <v>5088</v>
      </c>
      <c r="D63" s="97">
        <v>32886</v>
      </c>
      <c r="E63" s="98">
        <f>SUM(100-(((D63-$D$2)/$D$3)*100))</f>
        <v>81.352097642472614</v>
      </c>
      <c r="F63" s="99">
        <v>31227.61</v>
      </c>
      <c r="G63" s="98">
        <f>SUM(100-(((F63-$F$2)/$F$3)*100))</f>
        <v>96.837600846860639</v>
      </c>
      <c r="H63" s="99">
        <v>16.894286093593202</v>
      </c>
      <c r="I63" s="98">
        <f>SUM((H63-$H$2)/$H$3)*100</f>
        <v>29.513229054546976</v>
      </c>
      <c r="J63" s="100">
        <v>12</v>
      </c>
      <c r="K63" s="101">
        <f>SUM(J63/C63)</f>
        <v>2.3584905660377358E-3</v>
      </c>
      <c r="L63" s="102">
        <f>SUM((K63-$K$2)/$K$3)*100</f>
        <v>2.4450272223786724</v>
      </c>
      <c r="M63" s="103">
        <v>4.2583333333333337</v>
      </c>
      <c r="N63" s="98">
        <f>SUM((M63-$M$2)/$M$3)*100</f>
        <v>29.811866859623748</v>
      </c>
      <c r="O63" s="104">
        <f>SUM(E63+G63+I63+L63+N63)</f>
        <v>239.95982162588263</v>
      </c>
      <c r="R63" s="82"/>
      <c r="S63" s="18"/>
      <c r="T63" s="18"/>
    </row>
    <row r="64" spans="1:20" ht="16.5" customHeight="1" x14ac:dyDescent="0.2">
      <c r="A64" s="96">
        <v>59</v>
      </c>
      <c r="B64" s="96" t="s">
        <v>134</v>
      </c>
      <c r="C64" s="97">
        <v>4748</v>
      </c>
      <c r="D64" s="97">
        <v>33891</v>
      </c>
      <c r="E64" s="98">
        <f>SUM(100-(((D64-$D$2)/$D$3)*100))</f>
        <v>80.186096157416003</v>
      </c>
      <c r="F64" s="99">
        <v>38123.06</v>
      </c>
      <c r="G64" s="98">
        <f>SUM(100-(((F64-$F$2)/$F$3)*100))</f>
        <v>95.856451794390992</v>
      </c>
      <c r="H64" s="99">
        <v>16.569356061959201</v>
      </c>
      <c r="I64" s="98">
        <f>SUM((H64-$H$2)/$H$3)*100</f>
        <v>28.551421867039963</v>
      </c>
      <c r="J64" s="100">
        <v>10</v>
      </c>
      <c r="K64" s="101">
        <f>SUM(J64/C64)</f>
        <v>2.1061499578770007E-3</v>
      </c>
      <c r="L64" s="102">
        <f>SUM((K64-$K$2)/$K$3)*100</f>
        <v>2.1834278481224874</v>
      </c>
      <c r="M64" s="103">
        <v>4.3833333333333337</v>
      </c>
      <c r="N64" s="98">
        <f>SUM((M64-$M$2)/$M$3)*100</f>
        <v>31.982633863965283</v>
      </c>
      <c r="O64" s="104">
        <f>SUM(E64+G64+I64+L64+N64)</f>
        <v>238.76003153093473</v>
      </c>
      <c r="P64" s="79"/>
      <c r="R64" s="82"/>
      <c r="S64" s="18"/>
      <c r="T64" s="18"/>
    </row>
    <row r="65" spans="1:20" ht="16.5" customHeight="1" x14ac:dyDescent="0.2">
      <c r="A65" s="96">
        <v>60</v>
      </c>
      <c r="B65" s="96" t="s">
        <v>170</v>
      </c>
      <c r="C65" s="97">
        <v>16716</v>
      </c>
      <c r="D65" s="97">
        <v>35288</v>
      </c>
      <c r="E65" s="98">
        <f>SUM(100-(((D65-$D$2)/$D$3)*100))</f>
        <v>78.565296083163176</v>
      </c>
      <c r="F65" s="99">
        <v>37086.47</v>
      </c>
      <c r="G65" s="98">
        <f>SUM(100-(((F65-$F$2)/$F$3)*100))</f>
        <v>96.003947504794155</v>
      </c>
      <c r="H65" s="99">
        <v>19.095965472064499</v>
      </c>
      <c r="I65" s="98">
        <f>SUM((H65-$H$2)/$H$3)*100</f>
        <v>36.03029686804139</v>
      </c>
      <c r="J65" s="100">
        <v>17</v>
      </c>
      <c r="K65" s="101">
        <f>SUM(J65/C65)</f>
        <v>1.0169897104570472E-3</v>
      </c>
      <c r="L65" s="102">
        <f>SUM((K65-$K$2)/$K$3)*100</f>
        <v>1.0543046314253095</v>
      </c>
      <c r="M65" s="103">
        <v>4.0750000000000002</v>
      </c>
      <c r="N65" s="98">
        <f>SUM((M65-$M$2)/$M$3)*100</f>
        <v>26.628075253256156</v>
      </c>
      <c r="O65" s="104">
        <f>SUM(E65+G65+I65+L65+N65)</f>
        <v>238.28192034068016</v>
      </c>
      <c r="R65" s="82"/>
      <c r="S65" s="18"/>
      <c r="T65" s="18"/>
    </row>
    <row r="66" spans="1:20" ht="16.5" customHeight="1" x14ac:dyDescent="0.2">
      <c r="A66" s="96">
        <v>61</v>
      </c>
      <c r="B66" s="96" t="s">
        <v>161</v>
      </c>
      <c r="C66" s="97">
        <v>22046</v>
      </c>
      <c r="D66" s="97">
        <v>37140</v>
      </c>
      <c r="E66" s="98">
        <f>SUM(100-(((D66-$D$2)/$D$3)*100))</f>
        <v>76.416604789307598</v>
      </c>
      <c r="F66" s="99">
        <v>40172.76</v>
      </c>
      <c r="G66" s="98">
        <f>SUM(100-(((F66-$F$2)/$F$3)*100))</f>
        <v>95.564801327366055</v>
      </c>
      <c r="H66" s="99">
        <v>20.444394807652699</v>
      </c>
      <c r="I66" s="98">
        <f>SUM((H66-$H$2)/$H$3)*100</f>
        <v>40.021707019611782</v>
      </c>
      <c r="J66" s="100">
        <v>38</v>
      </c>
      <c r="K66" s="101">
        <f>SUM(J66/C66)</f>
        <v>1.7236686927333757E-3</v>
      </c>
      <c r="L66" s="102">
        <f>SUM((K66-$K$2)/$K$3)*100</f>
        <v>1.7869127554642643</v>
      </c>
      <c r="M66" s="103">
        <v>3.9083333333333328</v>
      </c>
      <c r="N66" s="98">
        <f>SUM((M66-$M$2)/$M$3)*100</f>
        <v>23.733719247467434</v>
      </c>
      <c r="O66" s="104">
        <f>SUM(E66+G66+I66+L66+N66)</f>
        <v>237.52374513921714</v>
      </c>
      <c r="R66" s="82"/>
      <c r="S66" s="18"/>
      <c r="T66" s="18"/>
    </row>
    <row r="67" spans="1:20" ht="16.5" customHeight="1" x14ac:dyDescent="0.2">
      <c r="A67" s="96">
        <v>62</v>
      </c>
      <c r="B67" s="96" t="s">
        <v>108</v>
      </c>
      <c r="C67" s="97">
        <v>4342</v>
      </c>
      <c r="D67" s="97">
        <v>35867</v>
      </c>
      <c r="E67" s="98">
        <f>SUM(100-(((D67-$D$2)/$D$3)*100))</f>
        <v>77.893540003712644</v>
      </c>
      <c r="F67" s="99">
        <v>40940.35</v>
      </c>
      <c r="G67" s="98">
        <f>SUM(100-(((F67-$F$2)/$F$3)*100))</f>
        <v>95.455581450318846</v>
      </c>
      <c r="H67" s="99">
        <v>14.1595365060119</v>
      </c>
      <c r="I67" s="98">
        <f>SUM((H67-$H$2)/$H$3)*100</f>
        <v>21.418249972003157</v>
      </c>
      <c r="J67" s="100">
        <v>10</v>
      </c>
      <c r="K67" s="101">
        <f>SUM(J67/C67)</f>
        <v>2.3030861354214646E-3</v>
      </c>
      <c r="L67" s="102">
        <f>SUM((K67-$K$2)/$K$3)*100</f>
        <v>2.3875899177534707</v>
      </c>
      <c r="M67" s="103">
        <v>4.8500000000000005</v>
      </c>
      <c r="N67" s="98">
        <f>SUM((M67-$M$2)/$M$3)*100</f>
        <v>40.086830680173676</v>
      </c>
      <c r="O67" s="104">
        <f>SUM(E67+G67+I67+L67+N67)</f>
        <v>237.24179202396181</v>
      </c>
      <c r="R67" s="82"/>
      <c r="S67" s="18"/>
      <c r="T67" s="18"/>
    </row>
    <row r="68" spans="1:20" ht="16.5" customHeight="1" x14ac:dyDescent="0.2">
      <c r="A68" s="96">
        <v>63</v>
      </c>
      <c r="B68" s="96" t="s">
        <v>115</v>
      </c>
      <c r="C68" s="97">
        <v>4424</v>
      </c>
      <c r="D68" s="97">
        <v>42714</v>
      </c>
      <c r="E68" s="98">
        <f>SUM(100-(((D68-$D$2)/$D$3)*100))</f>
        <v>69.949647299053282</v>
      </c>
      <c r="F68" s="99">
        <v>54653.06</v>
      </c>
      <c r="G68" s="98">
        <f>SUM(100-(((F68-$F$2)/$F$3)*100))</f>
        <v>93.504408949134572</v>
      </c>
      <c r="H68" s="99">
        <v>23.625292736356698</v>
      </c>
      <c r="I68" s="98">
        <f>SUM((H68-$H$2)/$H$3)*100</f>
        <v>49.43730481821656</v>
      </c>
      <c r="J68" s="100">
        <v>5</v>
      </c>
      <c r="K68" s="101">
        <f>SUM(J68/C68)</f>
        <v>1.1301989150090416E-3</v>
      </c>
      <c r="L68" s="102">
        <f>SUM((K68-$K$2)/$K$3)*100</f>
        <v>1.1716676562935773</v>
      </c>
      <c r="M68" s="103">
        <v>3.8416666666666672</v>
      </c>
      <c r="N68" s="98">
        <f>SUM((M68-$M$2)/$M$3)*100</f>
        <v>22.575976845151967</v>
      </c>
      <c r="O68" s="104">
        <f>SUM(E68+G68+I68+L68+N68)</f>
        <v>236.63900556784992</v>
      </c>
      <c r="P68" s="79"/>
      <c r="R68" s="82"/>
      <c r="S68" s="18"/>
      <c r="T68" s="18"/>
    </row>
    <row r="69" spans="1:20" ht="16.5" customHeight="1" x14ac:dyDescent="0.2">
      <c r="A69" s="96">
        <v>64</v>
      </c>
      <c r="B69" s="96" t="s">
        <v>156</v>
      </c>
      <c r="C69" s="97">
        <v>846</v>
      </c>
      <c r="D69" s="97">
        <v>37043</v>
      </c>
      <c r="E69" s="98">
        <f>SUM(100-(((D69-$D$2)/$D$3)*100))</f>
        <v>76.529144236124012</v>
      </c>
      <c r="F69" s="99">
        <v>54576.99</v>
      </c>
      <c r="G69" s="98">
        <f>SUM(100-(((F69-$F$2)/$F$3)*100))</f>
        <v>93.515232899481745</v>
      </c>
      <c r="H69" s="99">
        <v>20.269317711599601</v>
      </c>
      <c r="I69" s="98">
        <f>SUM((H69-$H$2)/$H$3)*100</f>
        <v>39.503471113546318</v>
      </c>
      <c r="J69" s="100">
        <v>0</v>
      </c>
      <c r="K69" s="101">
        <f>SUM(J69/C69)</f>
        <v>0</v>
      </c>
      <c r="L69" s="102">
        <f>SUM((K69-$K$2)/$K$3)*100</f>
        <v>0</v>
      </c>
      <c r="M69" s="103">
        <v>4.083333333333333</v>
      </c>
      <c r="N69" s="98">
        <f>SUM((M69-$M$2)/$M$3)*100</f>
        <v>26.772793053545584</v>
      </c>
      <c r="O69" s="104">
        <f>SUM(E69+G69+I69+L69+N69)</f>
        <v>236.32064130269765</v>
      </c>
    </row>
    <row r="70" spans="1:20" ht="16.5" customHeight="1" x14ac:dyDescent="0.2">
      <c r="A70" s="96">
        <v>65</v>
      </c>
      <c r="B70" s="105" t="s">
        <v>150</v>
      </c>
      <c r="C70" s="97">
        <v>25823</v>
      </c>
      <c r="D70" s="97">
        <v>44569</v>
      </c>
      <c r="E70" s="98">
        <f>SUM(100-(((D70-$D$2)/$D$3)*100))</f>
        <v>67.797475403749772</v>
      </c>
      <c r="F70" s="99">
        <v>61877.13</v>
      </c>
      <c r="G70" s="98">
        <f>SUM(100-(((F70-$F$2)/$F$3)*100))</f>
        <v>92.476500772659591</v>
      </c>
      <c r="H70" s="99">
        <v>24.208840087831501</v>
      </c>
      <c r="I70" s="98">
        <f>SUM((H70-$H$2)/$H$3)*100</f>
        <v>51.164630649186059</v>
      </c>
      <c r="J70" s="100">
        <v>30</v>
      </c>
      <c r="K70" s="101">
        <f>SUM(J70/C70)</f>
        <v>1.1617550245904813E-3</v>
      </c>
      <c r="L70" s="102">
        <f>SUM((K70-$K$2)/$K$3)*100</f>
        <v>1.2043816082041867</v>
      </c>
      <c r="M70" s="103">
        <v>3.8833333333333329</v>
      </c>
      <c r="N70" s="98">
        <f>SUM((M70-$M$2)/$M$3)*100</f>
        <v>23.299565846599126</v>
      </c>
      <c r="O70" s="104">
        <f>SUM(E70+G70+I70+L70+N70)</f>
        <v>235.94255428039872</v>
      </c>
      <c r="R70" s="82"/>
      <c r="S70" s="18"/>
      <c r="T70" s="18"/>
    </row>
    <row r="71" spans="1:20" ht="16.5" customHeight="1" x14ac:dyDescent="0.2">
      <c r="A71" s="96">
        <v>66</v>
      </c>
      <c r="B71" s="96" t="s">
        <v>56</v>
      </c>
      <c r="C71" s="97">
        <v>3272</v>
      </c>
      <c r="D71" s="97">
        <v>39872</v>
      </c>
      <c r="E71" s="98">
        <f>SUM(100-(((D71-$D$2)/$D$3)*100))</f>
        <v>73.246937070725821</v>
      </c>
      <c r="F71" s="99">
        <v>44870.95</v>
      </c>
      <c r="G71" s="98">
        <f>SUM(100-(((F71-$F$2)/$F$3)*100))</f>
        <v>94.896298957423213</v>
      </c>
      <c r="H71" s="99">
        <v>21.218176119958802</v>
      </c>
      <c r="I71" s="98">
        <f>SUM((H71-$H$2)/$H$3)*100</f>
        <v>42.31213374314995</v>
      </c>
      <c r="J71" s="100">
        <v>2</v>
      </c>
      <c r="K71" s="101">
        <f>SUM(J71/C71)</f>
        <v>6.1124694376528117E-4</v>
      </c>
      <c r="L71" s="102">
        <f>SUM((K71-$K$2)/$K$3)*100</f>
        <v>0.63367453685119624</v>
      </c>
      <c r="M71" s="103">
        <v>3.9500000000000006</v>
      </c>
      <c r="N71" s="98">
        <f>SUM((M71-$M$2)/$M$3)*100</f>
        <v>24.457308248914632</v>
      </c>
      <c r="O71" s="104">
        <f>SUM(E71+G71+I71+L71+N71)</f>
        <v>235.54635255706484</v>
      </c>
      <c r="R71" s="82"/>
      <c r="S71" s="18"/>
      <c r="T71" s="18"/>
    </row>
    <row r="72" spans="1:20" ht="16.5" customHeight="1" x14ac:dyDescent="0.2">
      <c r="A72" s="96">
        <v>67</v>
      </c>
      <c r="B72" s="96" t="s">
        <v>107</v>
      </c>
      <c r="C72" s="97">
        <v>15121</v>
      </c>
      <c r="D72" s="97">
        <v>39246</v>
      </c>
      <c r="E72" s="98">
        <f>SUM(100-(((D72-$D$2)/$D$3)*100))</f>
        <v>73.973222572860593</v>
      </c>
      <c r="F72" s="99">
        <v>39363.46</v>
      </c>
      <c r="G72" s="98">
        <f>SUM(100-(((F72-$F$2)/$F$3)*100))</f>
        <v>95.679956092923589</v>
      </c>
      <c r="H72" s="99">
        <v>21.241380660716199</v>
      </c>
      <c r="I72" s="98">
        <f>SUM((H72-$H$2)/$H$3)*100</f>
        <v>42.380820204573752</v>
      </c>
      <c r="J72" s="100">
        <v>42</v>
      </c>
      <c r="K72" s="101">
        <f>SUM(J72/C72)</f>
        <v>2.7775940744659746E-3</v>
      </c>
      <c r="L72" s="102">
        <f>SUM((K72-$K$2)/$K$3)*100</f>
        <v>2.8795082849096887</v>
      </c>
      <c r="M72" s="103">
        <v>3.7166666666666668</v>
      </c>
      <c r="N72" s="98">
        <f>SUM((M72-$M$2)/$M$3)*100</f>
        <v>20.405209840810425</v>
      </c>
      <c r="O72" s="104">
        <f>SUM(E72+G72+I72+L72+N72)</f>
        <v>235.31871699607805</v>
      </c>
      <c r="R72" s="82"/>
      <c r="S72" s="18"/>
      <c r="T72" s="18"/>
    </row>
    <row r="73" spans="1:20" ht="16.5" customHeight="1" x14ac:dyDescent="0.2">
      <c r="A73" s="96">
        <v>68</v>
      </c>
      <c r="B73" s="96" t="s">
        <v>41</v>
      </c>
      <c r="C73" s="97">
        <v>16192</v>
      </c>
      <c r="D73" s="97">
        <v>38875</v>
      </c>
      <c r="E73" s="98">
        <f>SUM(100-(((D73-$D$2)/$D$3)*100))</f>
        <v>74.403656951921292</v>
      </c>
      <c r="F73" s="99">
        <v>39238.5</v>
      </c>
      <c r="G73" s="98">
        <f>SUM(100-(((F73-$F$2)/$F$3)*100))</f>
        <v>95.697736569266198</v>
      </c>
      <c r="H73" s="99">
        <v>21.914263261040599</v>
      </c>
      <c r="I73" s="98">
        <f>SUM((H73-$H$2)/$H$3)*100</f>
        <v>44.372582302050176</v>
      </c>
      <c r="J73" s="100">
        <v>17</v>
      </c>
      <c r="K73" s="101">
        <f>SUM(J73/C73)</f>
        <v>1.049901185770751E-3</v>
      </c>
      <c r="L73" s="102">
        <f>SUM((K73-$K$2)/$K$3)*100</f>
        <v>1.0884236795272648</v>
      </c>
      <c r="M73" s="103">
        <v>3.6750000000000003</v>
      </c>
      <c r="N73" s="98">
        <f>SUM((M73-$M$2)/$M$3)*100</f>
        <v>19.681620839363251</v>
      </c>
      <c r="O73" s="104">
        <f>SUM(E73+G73+I73+L73+N73)</f>
        <v>235.24402034212821</v>
      </c>
      <c r="R73" s="82"/>
      <c r="S73" s="18"/>
      <c r="T73" s="18"/>
    </row>
    <row r="74" spans="1:20" ht="16.5" customHeight="1" x14ac:dyDescent="0.2">
      <c r="A74" s="96">
        <v>69</v>
      </c>
      <c r="B74" s="96" t="s">
        <v>80</v>
      </c>
      <c r="C74" s="97">
        <v>83784</v>
      </c>
      <c r="D74" s="97">
        <v>31411</v>
      </c>
      <c r="E74" s="98">
        <f>SUM(100-(((D74-$D$2)/$D$3)*100))</f>
        <v>83.063393354371641</v>
      </c>
      <c r="F74" s="99">
        <v>36783.129999999997</v>
      </c>
      <c r="G74" s="98">
        <f>SUM(100-(((F74-$F$2)/$F$3)*100))</f>
        <v>96.047109554200091</v>
      </c>
      <c r="H74" s="99">
        <v>18.6969961165447</v>
      </c>
      <c r="I74" s="98">
        <f>SUM((H74-$H$2)/$H$3)*100</f>
        <v>34.849330024797375</v>
      </c>
      <c r="J74" s="100">
        <v>147</v>
      </c>
      <c r="K74" s="101">
        <f>SUM(J74/C74)</f>
        <v>1.7545116012603838E-3</v>
      </c>
      <c r="L74" s="102">
        <f>SUM((K74-$K$2)/$K$3)*100</f>
        <v>1.8188873378737931</v>
      </c>
      <c r="M74" s="103">
        <v>3.6333333333333342</v>
      </c>
      <c r="N74" s="98">
        <f>SUM((M74-$M$2)/$M$3)*100</f>
        <v>18.958031837916085</v>
      </c>
      <c r="O74" s="104">
        <f>SUM(E74+G74+I74+L74+N74)</f>
        <v>234.736752109159</v>
      </c>
      <c r="R74" s="82"/>
      <c r="S74" s="18"/>
      <c r="T74" s="18"/>
    </row>
    <row r="75" spans="1:20" ht="16.5" customHeight="1" x14ac:dyDescent="0.2">
      <c r="A75" s="96">
        <v>70</v>
      </c>
      <c r="B75" s="96" t="s">
        <v>103</v>
      </c>
      <c r="C75" s="97">
        <v>9564</v>
      </c>
      <c r="D75" s="97">
        <v>41921</v>
      </c>
      <c r="E75" s="98">
        <f>SUM(100-(((D75-$D$2)/$D$3)*100))</f>
        <v>70.869686281789498</v>
      </c>
      <c r="F75" s="99">
        <v>47346.22</v>
      </c>
      <c r="G75" s="98">
        <f>SUM(100-(((F75-$F$2)/$F$3)*100))</f>
        <v>94.544094414557037</v>
      </c>
      <c r="H75" s="99">
        <v>25.206754617641302</v>
      </c>
      <c r="I75" s="98">
        <f>SUM((H75-$H$2)/$H$3)*100</f>
        <v>54.118501556292188</v>
      </c>
      <c r="J75" s="100">
        <v>1</v>
      </c>
      <c r="K75" s="101">
        <f>SUM(J75/C75)</f>
        <v>1.0455876202425763E-4</v>
      </c>
      <c r="L75" s="102">
        <f>SUM((K75-$K$2)/$K$3)*100</f>
        <v>0.10839518426270986</v>
      </c>
      <c r="M75" s="103">
        <v>3.375</v>
      </c>
      <c r="N75" s="98">
        <f>SUM((M75-$M$2)/$M$3)*100</f>
        <v>14.471780028943565</v>
      </c>
      <c r="O75" s="104">
        <f>SUM(E75+G75+I75+L75+N75)</f>
        <v>234.11245746584498</v>
      </c>
      <c r="R75" s="82"/>
      <c r="S75" s="18"/>
      <c r="T75" s="18"/>
    </row>
    <row r="76" spans="1:20" ht="16.5" customHeight="1" x14ac:dyDescent="0.2">
      <c r="A76" s="96">
        <v>71</v>
      </c>
      <c r="B76" s="96" t="s">
        <v>85</v>
      </c>
      <c r="C76" s="97">
        <v>5212</v>
      </c>
      <c r="D76" s="97">
        <v>36899</v>
      </c>
      <c r="E76" s="98">
        <f>SUM(100-(((D76-$D$2)/$D$3)*100))</f>
        <v>76.696213105624651</v>
      </c>
      <c r="F76" s="99">
        <v>56309.03</v>
      </c>
      <c r="G76" s="98">
        <f>SUM(100-(((F76-$F$2)/$F$3)*100))</f>
        <v>93.268782065259245</v>
      </c>
      <c r="H76" s="99">
        <v>21.047224324219901</v>
      </c>
      <c r="I76" s="98">
        <f>SUM((H76-$H$2)/$H$3)*100</f>
        <v>41.806108907488991</v>
      </c>
      <c r="J76" s="100">
        <v>3</v>
      </c>
      <c r="K76" s="101">
        <f>SUM(J76/C76)</f>
        <v>5.7559478127398314E-4</v>
      </c>
      <c r="L76" s="102">
        <f>SUM((K76-$K$2)/$K$3)*100</f>
        <v>0.59671424153217034</v>
      </c>
      <c r="M76" s="103">
        <v>3.7500000000000004</v>
      </c>
      <c r="N76" s="98">
        <f>SUM((M76-$M$2)/$M$3)*100</f>
        <v>20.984081041968174</v>
      </c>
      <c r="O76" s="104">
        <f>SUM(E76+G76+I76+L76+N76)</f>
        <v>233.35189936187325</v>
      </c>
      <c r="R76" s="82"/>
      <c r="S76" s="18"/>
      <c r="T76" s="18"/>
    </row>
    <row r="77" spans="1:20" ht="16.5" customHeight="1" x14ac:dyDescent="0.2">
      <c r="A77" s="96">
        <v>72</v>
      </c>
      <c r="B77" s="96" t="s">
        <v>116</v>
      </c>
      <c r="C77" s="97">
        <v>19867</v>
      </c>
      <c r="D77" s="97">
        <v>48639</v>
      </c>
      <c r="E77" s="98">
        <f>SUM(100-(((D77-$D$2)/$D$3)*100))</f>
        <v>63.075459439391132</v>
      </c>
      <c r="F77" s="99">
        <v>74112.789999999994</v>
      </c>
      <c r="G77" s="98">
        <f>SUM(100-(((F77-$F$2)/$F$3)*100))</f>
        <v>90.735496746041918</v>
      </c>
      <c r="H77" s="99">
        <v>22.978725257470099</v>
      </c>
      <c r="I77" s="98">
        <f>SUM((H77-$H$2)/$H$3)*100</f>
        <v>47.523436637814278</v>
      </c>
      <c r="J77" s="100">
        <v>7</v>
      </c>
      <c r="K77" s="101">
        <f>SUM(J77/C77)</f>
        <v>3.5234308149192125E-4</v>
      </c>
      <c r="L77" s="102">
        <f>SUM((K77-$K$2)/$K$3)*100</f>
        <v>0.36527109256656259</v>
      </c>
      <c r="M77" s="103">
        <v>4.3500000000000005</v>
      </c>
      <c r="N77" s="98">
        <f>SUM((M77-$M$2)/$M$3)*100</f>
        <v>31.403762662807537</v>
      </c>
      <c r="O77" s="104">
        <f>SUM(E77+G77+I77+L77+N77)</f>
        <v>233.10342657862142</v>
      </c>
      <c r="R77" s="82"/>
      <c r="S77" s="18"/>
      <c r="T77" s="18"/>
    </row>
    <row r="78" spans="1:20" ht="16.5" customHeight="1" x14ac:dyDescent="0.2">
      <c r="A78" s="96">
        <v>73</v>
      </c>
      <c r="B78" s="96" t="s">
        <v>157</v>
      </c>
      <c r="C78" s="97">
        <v>45074</v>
      </c>
      <c r="D78" s="97">
        <v>37009</v>
      </c>
      <c r="E78" s="98">
        <f>SUM(100-(((D78-$D$2)/$D$3)*100))</f>
        <v>76.568591052533876</v>
      </c>
      <c r="F78" s="99">
        <v>47900.02</v>
      </c>
      <c r="G78" s="98">
        <f>SUM(100-(((F78-$F$2)/$F$3)*100))</f>
        <v>94.465294576220501</v>
      </c>
      <c r="H78" s="99">
        <v>19.146483079181198</v>
      </c>
      <c r="I78" s="98">
        <f>SUM((H78-$H$2)/$H$3)*100</f>
        <v>36.17983120740719</v>
      </c>
      <c r="J78" s="100">
        <v>64</v>
      </c>
      <c r="K78" s="101">
        <f>SUM(J78/C78)</f>
        <v>1.4198872964458445E-3</v>
      </c>
      <c r="L78" s="102">
        <f>SUM((K78-$K$2)/$K$3)*100</f>
        <v>1.4719851512283724</v>
      </c>
      <c r="M78" s="103">
        <v>3.9416666666666664</v>
      </c>
      <c r="N78" s="98">
        <f>SUM((M78-$M$2)/$M$3)*100</f>
        <v>24.312590448625183</v>
      </c>
      <c r="O78" s="104">
        <f>SUM(E78+G78+I78+L78+N78)</f>
        <v>232.99829243601511</v>
      </c>
      <c r="R78" s="82"/>
      <c r="S78" s="18"/>
      <c r="T78" s="18"/>
    </row>
    <row r="79" spans="1:20" ht="16.5" customHeight="1" x14ac:dyDescent="0.2">
      <c r="A79" s="96">
        <v>74</v>
      </c>
      <c r="B79" s="105" t="s">
        <v>126</v>
      </c>
      <c r="C79" s="97">
        <v>23909</v>
      </c>
      <c r="D79" s="97">
        <v>38742</v>
      </c>
      <c r="E79" s="98">
        <f>SUM(100-(((D79-$D$2)/$D$3)*100))</f>
        <v>74.557963616112858</v>
      </c>
      <c r="F79" s="99">
        <v>62699.83</v>
      </c>
      <c r="G79" s="98">
        <f>SUM(100-(((F79-$F$2)/$F$3)*100))</f>
        <v>92.359439329901434</v>
      </c>
      <c r="H79" s="99">
        <v>19.864943005702202</v>
      </c>
      <c r="I79" s="98">
        <f>SUM((H79-$H$2)/$H$3)*100</f>
        <v>38.306504195399945</v>
      </c>
      <c r="J79" s="100">
        <v>30</v>
      </c>
      <c r="K79" s="101">
        <f>SUM(J79/C79)</f>
        <v>1.2547576226525576E-3</v>
      </c>
      <c r="L79" s="102">
        <f>SUM((K79-$K$2)/$K$3)*100</f>
        <v>1.3007966150260033</v>
      </c>
      <c r="M79" s="103">
        <v>4.0333333333333323</v>
      </c>
      <c r="N79" s="98">
        <f>SUM((M79-$M$2)/$M$3)*100</f>
        <v>25.904486251808962</v>
      </c>
      <c r="O79" s="104">
        <f>SUM(E79+G79+I79+L79+N79)</f>
        <v>232.42919000824924</v>
      </c>
      <c r="R79" s="82"/>
      <c r="S79" s="18"/>
      <c r="T79" s="18"/>
    </row>
    <row r="80" spans="1:20" ht="16.5" customHeight="1" x14ac:dyDescent="0.2">
      <c r="A80" s="96">
        <v>75</v>
      </c>
      <c r="B80" s="96" t="s">
        <v>78</v>
      </c>
      <c r="C80" s="97">
        <v>12419</v>
      </c>
      <c r="D80" s="97">
        <v>40129</v>
      </c>
      <c r="E80" s="98">
        <f>SUM(100-(((D80-$D$2)/$D$3)*100))</f>
        <v>72.948765546686474</v>
      </c>
      <c r="F80" s="99">
        <v>43223.78</v>
      </c>
      <c r="G80" s="98">
        <f>SUM(100-(((F80-$F$2)/$F$3)*100))</f>
        <v>95.130673695077235</v>
      </c>
      <c r="H80" s="99">
        <v>20.7706172293653</v>
      </c>
      <c r="I80" s="98">
        <f>SUM((H80-$H$2)/$H$3)*100</f>
        <v>40.987339738604476</v>
      </c>
      <c r="J80" s="100">
        <v>23</v>
      </c>
      <c r="K80" s="101">
        <f>SUM(J80/C80)</f>
        <v>1.8520009662613738E-3</v>
      </c>
      <c r="L80" s="102">
        <f>SUM((K80-$K$2)/$K$3)*100</f>
        <v>1.9199537380334017</v>
      </c>
      <c r="M80" s="103">
        <v>3.7666666666666671</v>
      </c>
      <c r="N80" s="98">
        <f>SUM((M80-$M$2)/$M$3)*100</f>
        <v>21.273516642547044</v>
      </c>
      <c r="O80" s="104">
        <f>SUM(E80+G80+I80+L80+N80)</f>
        <v>232.26024936094862</v>
      </c>
      <c r="R80" s="82"/>
      <c r="S80" s="18"/>
      <c r="T80" s="18"/>
    </row>
    <row r="81" spans="1:20" ht="16.5" customHeight="1" x14ac:dyDescent="0.2">
      <c r="A81" s="96">
        <v>76</v>
      </c>
      <c r="B81" s="96" t="s">
        <v>86</v>
      </c>
      <c r="C81" s="97">
        <v>9127</v>
      </c>
      <c r="D81" s="97">
        <v>39767</v>
      </c>
      <c r="E81" s="98">
        <f>SUM(100-(((D81-$D$2)/$D$3)*100))</f>
        <v>73.368758121403374</v>
      </c>
      <c r="F81" s="99">
        <v>51733.48</v>
      </c>
      <c r="G81" s="98">
        <f>SUM(100-(((F81-$F$2)/$F$3)*100))</f>
        <v>93.919834070136005</v>
      </c>
      <c r="H81" s="99">
        <v>19.351670327194199</v>
      </c>
      <c r="I81" s="98">
        <f>SUM((H81-$H$2)/$H$3)*100</f>
        <v>36.787194487837922</v>
      </c>
      <c r="J81" s="100">
        <v>6</v>
      </c>
      <c r="K81" s="101">
        <f>SUM(J81/C81)</f>
        <v>6.5739016106058945E-4</v>
      </c>
      <c r="L81" s="102">
        <f>SUM((K81-$K$2)/$K$3)*100</f>
        <v>0.68151081995522544</v>
      </c>
      <c r="M81" s="103">
        <v>4.083333333333333</v>
      </c>
      <c r="N81" s="98">
        <f>SUM((M81-$M$2)/$M$3)*100</f>
        <v>26.772793053545584</v>
      </c>
      <c r="O81" s="104">
        <f>SUM(E81+G81+I81+L81+N81)</f>
        <v>231.53009055287811</v>
      </c>
      <c r="R81" s="82"/>
      <c r="S81" s="18"/>
      <c r="T81" s="18"/>
    </row>
    <row r="82" spans="1:20" ht="16.5" customHeight="1" x14ac:dyDescent="0.2">
      <c r="A82" s="96">
        <v>77</v>
      </c>
      <c r="B82" s="96" t="s">
        <v>147</v>
      </c>
      <c r="C82" s="97">
        <v>11303</v>
      </c>
      <c r="D82" s="97">
        <v>33445</v>
      </c>
      <c r="E82" s="98">
        <f>SUM(100-(((D82-$D$2)/$D$3)*100))</f>
        <v>80.703545572674955</v>
      </c>
      <c r="F82" s="99">
        <v>34492.86</v>
      </c>
      <c r="G82" s="98">
        <f>SUM(100-(((F82-$F$2)/$F$3)*100))</f>
        <v>96.37299056855008</v>
      </c>
      <c r="H82" s="99">
        <v>16.3103974642498</v>
      </c>
      <c r="I82" s="98">
        <f>SUM((H82-$H$2)/$H$3)*100</f>
        <v>27.784893026073398</v>
      </c>
      <c r="J82" s="100">
        <v>14</v>
      </c>
      <c r="K82" s="101">
        <f>SUM(J82/C82)</f>
        <v>1.2386092187914714E-3</v>
      </c>
      <c r="L82" s="102">
        <f>SUM((K82-$K$2)/$K$3)*100</f>
        <v>1.2840557013217555</v>
      </c>
      <c r="M82" s="103">
        <v>4</v>
      </c>
      <c r="N82" s="98">
        <f>SUM((M82-$M$2)/$M$3)*100</f>
        <v>25.325615050651233</v>
      </c>
      <c r="O82" s="104">
        <f>SUM(E82+G82+I82+L82+N82)</f>
        <v>231.47109991927144</v>
      </c>
      <c r="R82" s="82"/>
      <c r="S82" s="18"/>
      <c r="T82" s="18"/>
    </row>
    <row r="83" spans="1:20" ht="16.5" customHeight="1" x14ac:dyDescent="0.2">
      <c r="A83" s="96">
        <v>78</v>
      </c>
      <c r="B83" s="96" t="s">
        <v>167</v>
      </c>
      <c r="C83" s="97">
        <v>5934</v>
      </c>
      <c r="D83" s="97">
        <v>33934</v>
      </c>
      <c r="E83" s="98">
        <f>SUM(100-(((D83-$D$2)/$D$3)*100))</f>
        <v>80.13620753666234</v>
      </c>
      <c r="F83" s="99">
        <v>34408.300000000003</v>
      </c>
      <c r="G83" s="98">
        <f>SUM(100-(((F83-$F$2)/$F$3)*100))</f>
        <v>96.385022555422125</v>
      </c>
      <c r="H83" s="99">
        <v>19.278628196060499</v>
      </c>
      <c r="I83" s="98">
        <f>SUM((H83-$H$2)/$H$3)*100</f>
        <v>36.570986566514243</v>
      </c>
      <c r="J83" s="100">
        <v>5</v>
      </c>
      <c r="K83" s="101">
        <f>SUM(J83/C83)</f>
        <v>8.4260195483653526E-4</v>
      </c>
      <c r="L83" s="102">
        <f>SUM((K83-$K$2)/$K$3)*100</f>
        <v>0.87351832009484098</v>
      </c>
      <c r="M83" s="103">
        <v>3.5166666666666671</v>
      </c>
      <c r="N83" s="98">
        <f>SUM((M83-$M$2)/$M$3)*100</f>
        <v>16.931982633863978</v>
      </c>
      <c r="O83" s="104">
        <f>SUM(E83+G83+I83+L83+N83)</f>
        <v>230.89771761255753</v>
      </c>
      <c r="R83" s="82"/>
      <c r="S83" s="18"/>
      <c r="T83" s="18"/>
    </row>
    <row r="84" spans="1:20" ht="16.5" customHeight="1" x14ac:dyDescent="0.2">
      <c r="A84" s="96">
        <v>79</v>
      </c>
      <c r="B84" s="96" t="s">
        <v>61</v>
      </c>
      <c r="C84" s="97">
        <v>19372</v>
      </c>
      <c r="D84" s="97">
        <v>41817</v>
      </c>
      <c r="E84" s="98">
        <f>SUM(100-(((D84-$D$2)/$D$3)*100))</f>
        <v>70.990347131984407</v>
      </c>
      <c r="F84" s="99">
        <v>57253.49</v>
      </c>
      <c r="G84" s="98">
        <f>SUM(100-(((F84-$F$2)/$F$3)*100))</f>
        <v>93.134395472057136</v>
      </c>
      <c r="H84" s="99">
        <v>21.868155865965502</v>
      </c>
      <c r="I84" s="98">
        <f>SUM((H84-$H$2)/$H$3)*100</f>
        <v>44.236102384335446</v>
      </c>
      <c r="J84" s="100">
        <v>10</v>
      </c>
      <c r="K84" s="101">
        <f>SUM(J84/C84)</f>
        <v>5.1620896138756969E-4</v>
      </c>
      <c r="L84" s="102">
        <f>SUM((K84-$K$2)/$K$3)*100</f>
        <v>0.53514946432405386</v>
      </c>
      <c r="M84" s="103">
        <v>3.8083333333333331</v>
      </c>
      <c r="N84" s="98">
        <f>SUM((M84-$M$2)/$M$3)*100</f>
        <v>21.99710564399421</v>
      </c>
      <c r="O84" s="104">
        <f>SUM(E84+G84+I84+L84+N84)</f>
        <v>230.89310009669529</v>
      </c>
      <c r="R84" s="82"/>
      <c r="S84" s="18"/>
      <c r="T84" s="18"/>
    </row>
    <row r="85" spans="1:20" ht="16.5" customHeight="1" x14ac:dyDescent="0.2">
      <c r="A85" s="96">
        <v>80</v>
      </c>
      <c r="B85" s="105" t="s">
        <v>124</v>
      </c>
      <c r="C85" s="97">
        <v>14322</v>
      </c>
      <c r="D85" s="97">
        <v>42058</v>
      </c>
      <c r="E85" s="98">
        <f>SUM(100-(((D85-$D$2)/$D$3)*100))</f>
        <v>70.710738815667341</v>
      </c>
      <c r="F85" s="99">
        <v>51066.63</v>
      </c>
      <c r="G85" s="98">
        <f>SUM(100-(((F85-$F$2)/$F$3)*100))</f>
        <v>94.014719718736089</v>
      </c>
      <c r="H85" s="99">
        <v>21.1006307718133</v>
      </c>
      <c r="I85" s="98">
        <f>SUM((H85-$H$2)/$H$3)*100</f>
        <v>41.964194341747671</v>
      </c>
      <c r="J85" s="100">
        <v>22</v>
      </c>
      <c r="K85" s="101">
        <f>SUM(J85/C85)</f>
        <v>1.5360983102918587E-3</v>
      </c>
      <c r="L85" s="102">
        <f>SUM((K85-$K$2)/$K$3)*100</f>
        <v>1.5924601264033136</v>
      </c>
      <c r="M85" s="103">
        <v>3.8166666666666664</v>
      </c>
      <c r="N85" s="98">
        <f>SUM((M85-$M$2)/$M$3)*100</f>
        <v>22.141823444283649</v>
      </c>
      <c r="O85" s="104">
        <f>SUM(E85+G85+I85+L85+N85)</f>
        <v>230.4239364468381</v>
      </c>
      <c r="R85" s="82"/>
      <c r="S85" s="18"/>
      <c r="T85" s="18"/>
    </row>
    <row r="86" spans="1:20" ht="16.5" customHeight="1" x14ac:dyDescent="0.2">
      <c r="A86" s="96">
        <v>81</v>
      </c>
      <c r="B86" s="96" t="s">
        <v>149</v>
      </c>
      <c r="C86" s="97">
        <v>43815</v>
      </c>
      <c r="D86" s="97">
        <v>39082</v>
      </c>
      <c r="E86" s="98">
        <f>SUM(100-(((D86-$D$2)/$D$3)*100))</f>
        <v>74.163495452014104</v>
      </c>
      <c r="F86" s="99">
        <v>47160.23</v>
      </c>
      <c r="G86" s="98">
        <f>SUM(100-(((F86-$F$2)/$F$3)*100))</f>
        <v>94.570558809523121</v>
      </c>
      <c r="H86" s="99">
        <v>19.666427513673199</v>
      </c>
      <c r="I86" s="98">
        <f>SUM((H86-$H$2)/$H$3)*100</f>
        <v>37.718889606176461</v>
      </c>
      <c r="J86" s="100">
        <v>44</v>
      </c>
      <c r="K86" s="101">
        <f>SUM(J86/C86)</f>
        <v>1.004222298299669E-3</v>
      </c>
      <c r="L86" s="102">
        <f>SUM((K86-$K$2)/$K$3)*100</f>
        <v>1.0410687632248432</v>
      </c>
      <c r="M86" s="103">
        <v>3.8249999999999997</v>
      </c>
      <c r="N86" s="98">
        <f>SUM((M86-$M$2)/$M$3)*100</f>
        <v>22.286541244573083</v>
      </c>
      <c r="O86" s="104">
        <f>SUM(E86+G86+I86+L86+N86)</f>
        <v>229.78055387551157</v>
      </c>
      <c r="R86" s="82"/>
      <c r="S86" s="18"/>
      <c r="T86" s="18"/>
    </row>
    <row r="87" spans="1:20" ht="16.5" customHeight="1" x14ac:dyDescent="0.2">
      <c r="A87" s="96">
        <v>82</v>
      </c>
      <c r="B87" s="96" t="s">
        <v>114</v>
      </c>
      <c r="C87" s="97">
        <v>7591</v>
      </c>
      <c r="D87" s="97">
        <v>41896</v>
      </c>
      <c r="E87" s="98">
        <f>SUM(100-(((D87-$D$2)/$D$3)*100))</f>
        <v>70.898691293855578</v>
      </c>
      <c r="F87" s="99">
        <v>73584.73</v>
      </c>
      <c r="G87" s="98">
        <f>SUM(100-(((F87-$F$2)/$F$3)*100))</f>
        <v>90.810634056681124</v>
      </c>
      <c r="H87" s="99">
        <v>19.8702312407151</v>
      </c>
      <c r="I87" s="98">
        <f>SUM((H87-$H$2)/$H$3)*100</f>
        <v>38.32215760367081</v>
      </c>
      <c r="J87" s="100">
        <v>3</v>
      </c>
      <c r="K87" s="101">
        <f>SUM(J87/C87)</f>
        <v>3.952048478461336E-4</v>
      </c>
      <c r="L87" s="102">
        <f>SUM((K87-$K$2)/$K$3)*100</f>
        <v>0.40970552323352277</v>
      </c>
      <c r="M87" s="103">
        <v>4.2250000000000005</v>
      </c>
      <c r="N87" s="98">
        <f>SUM((M87-$M$2)/$M$3)*100</f>
        <v>29.232995658466006</v>
      </c>
      <c r="O87" s="104">
        <f>SUM(E87+G87+I87+L87+N87)</f>
        <v>229.67418413590701</v>
      </c>
      <c r="R87" s="82"/>
      <c r="S87" s="18"/>
      <c r="T87" s="18"/>
    </row>
    <row r="88" spans="1:20" ht="16.5" customHeight="1" x14ac:dyDescent="0.2">
      <c r="A88" s="96">
        <v>83</v>
      </c>
      <c r="B88" s="96" t="s">
        <v>58</v>
      </c>
      <c r="C88" s="97">
        <v>3705</v>
      </c>
      <c r="D88" s="97">
        <v>38593</v>
      </c>
      <c r="E88" s="98">
        <f>SUM(100-(((D88-$D$2)/$D$3)*100))</f>
        <v>74.730833488026732</v>
      </c>
      <c r="F88" s="99">
        <v>49000.61</v>
      </c>
      <c r="G88" s="98">
        <f>SUM(100-(((F88-$F$2)/$F$3)*100))</f>
        <v>94.308692347844172</v>
      </c>
      <c r="H88" s="99">
        <v>19.266633789997801</v>
      </c>
      <c r="I88" s="98">
        <f>SUM((H88-$H$2)/$H$3)*100</f>
        <v>36.535482596927416</v>
      </c>
      <c r="J88" s="100">
        <v>2</v>
      </c>
      <c r="K88" s="101">
        <f>SUM(J88/C88)</f>
        <v>5.3981106612685558E-4</v>
      </c>
      <c r="L88" s="102">
        <f>SUM((K88-$K$2)/$K$3)*100</f>
        <v>0.55961756668748019</v>
      </c>
      <c r="M88" s="103">
        <v>3.875</v>
      </c>
      <c r="N88" s="98">
        <f>SUM((M88-$M$2)/$M$3)*100</f>
        <v>23.154848046309702</v>
      </c>
      <c r="O88" s="104">
        <f>SUM(E88+G88+I88+L88+N88)</f>
        <v>229.28947404579549</v>
      </c>
      <c r="R88" s="82"/>
      <c r="S88" s="18"/>
      <c r="T88" s="18"/>
    </row>
    <row r="89" spans="1:20" ht="16.5" customHeight="1" x14ac:dyDescent="0.2">
      <c r="A89" s="96">
        <v>84</v>
      </c>
      <c r="B89" s="96" t="s">
        <v>45</v>
      </c>
      <c r="C89" s="97">
        <v>53358</v>
      </c>
      <c r="D89" s="97">
        <v>40797</v>
      </c>
      <c r="E89" s="98">
        <f>SUM(100-(((D89-$D$2)/$D$3)*100))</f>
        <v>72.173751624280669</v>
      </c>
      <c r="F89" s="99">
        <v>68816.740000000005</v>
      </c>
      <c r="G89" s="98">
        <f>SUM(100-(((F89-$F$2)/$F$3)*100))</f>
        <v>91.489068222788461</v>
      </c>
      <c r="H89" s="99">
        <v>18.680740631622101</v>
      </c>
      <c r="I89" s="98">
        <f>SUM((H89-$H$2)/$H$3)*100</f>
        <v>34.801213074337781</v>
      </c>
      <c r="J89" s="100">
        <v>56</v>
      </c>
      <c r="K89" s="101">
        <f>SUM(J89/C89)</f>
        <v>1.0495145994977324E-3</v>
      </c>
      <c r="L89" s="102">
        <f>SUM((K89-$K$2)/$K$3)*100</f>
        <v>1.0880229088076616</v>
      </c>
      <c r="M89" s="103">
        <v>4.25</v>
      </c>
      <c r="N89" s="98">
        <f>SUM((M89-$M$2)/$M$3)*100</f>
        <v>29.667149059334303</v>
      </c>
      <c r="O89" s="104">
        <f>SUM(E89+G89+I89+L89+N89)</f>
        <v>229.21920488954885</v>
      </c>
      <c r="P89" s="79"/>
      <c r="R89" s="82"/>
      <c r="S89" s="18"/>
      <c r="T89" s="18"/>
    </row>
    <row r="90" spans="1:20" ht="16.5" customHeight="1" x14ac:dyDescent="0.2">
      <c r="A90" s="96">
        <v>85</v>
      </c>
      <c r="B90" s="96" t="s">
        <v>79</v>
      </c>
      <c r="C90" s="97">
        <v>14113</v>
      </c>
      <c r="D90" s="97">
        <v>39178</v>
      </c>
      <c r="E90" s="98">
        <f>SUM(100-(((D90-$D$2)/$D$3)*100))</f>
        <v>74.052116205680335</v>
      </c>
      <c r="F90" s="99">
        <v>53856.61</v>
      </c>
      <c r="G90" s="98">
        <f>SUM(100-(((F90-$F$2)/$F$3)*100))</f>
        <v>93.617735296630315</v>
      </c>
      <c r="H90" s="99">
        <v>20.008560148856699</v>
      </c>
      <c r="I90" s="98">
        <f>SUM((H90-$H$2)/$H$3)*100</f>
        <v>38.731617256943025</v>
      </c>
      <c r="J90" s="100">
        <v>7</v>
      </c>
      <c r="K90" s="101">
        <f>SUM(J90/C90)</f>
        <v>4.9599659888046482E-4</v>
      </c>
      <c r="L90" s="102">
        <f>SUM((K90-$K$2)/$K$3)*100</f>
        <v>0.5141954790632679</v>
      </c>
      <c r="M90" s="103">
        <v>3.8083333333333331</v>
      </c>
      <c r="N90" s="98">
        <f>SUM((M90-$M$2)/$M$3)*100</f>
        <v>21.99710564399421</v>
      </c>
      <c r="O90" s="104">
        <f>SUM(E90+G90+I90+L90+N90)</f>
        <v>228.91276988231115</v>
      </c>
      <c r="R90" s="82"/>
      <c r="S90" s="18"/>
      <c r="T90" s="18"/>
    </row>
    <row r="91" spans="1:20" ht="16.5" customHeight="1" x14ac:dyDescent="0.2">
      <c r="A91" s="96">
        <v>86</v>
      </c>
      <c r="B91" s="96" t="s">
        <v>148</v>
      </c>
      <c r="C91" s="97">
        <v>19881</v>
      </c>
      <c r="D91" s="97">
        <v>42791</v>
      </c>
      <c r="E91" s="98">
        <f>SUM(100-(((D91-$D$2)/$D$3)*100))</f>
        <v>69.860311861889727</v>
      </c>
      <c r="F91" s="99">
        <v>66996.990000000005</v>
      </c>
      <c r="G91" s="98">
        <f>SUM(100-(((F91-$F$2)/$F$3)*100))</f>
        <v>91.747999255314497</v>
      </c>
      <c r="H91" s="99">
        <v>18.0557995398337</v>
      </c>
      <c r="I91" s="98">
        <f>SUM((H91-$H$2)/$H$3)*100</f>
        <v>32.951359951104131</v>
      </c>
      <c r="J91" s="100">
        <v>12</v>
      </c>
      <c r="K91" s="101">
        <f>SUM(J91/C91)</f>
        <v>6.0359136864342839E-4</v>
      </c>
      <c r="L91" s="102">
        <f>SUM((K91-$K$2)/$K$3)*100</f>
        <v>0.62573806687101674</v>
      </c>
      <c r="M91" s="103">
        <v>4.4750000000000005</v>
      </c>
      <c r="N91" s="98">
        <f>SUM((M91-$M$2)/$M$3)*100</f>
        <v>33.574529667149072</v>
      </c>
      <c r="O91" s="104">
        <f>SUM(E91+G91+I91+L91+N91)</f>
        <v>228.75993880232843</v>
      </c>
      <c r="R91" s="82"/>
      <c r="S91" s="18"/>
      <c r="T91" s="18"/>
    </row>
    <row r="92" spans="1:20" ht="16.5" customHeight="1" x14ac:dyDescent="0.2">
      <c r="A92" s="96">
        <v>87</v>
      </c>
      <c r="B92" s="96" t="s">
        <v>135</v>
      </c>
      <c r="C92" s="97">
        <v>9723</v>
      </c>
      <c r="D92" s="97">
        <v>38917</v>
      </c>
      <c r="E92" s="98">
        <f>SUM(100-(((D92-$D$2)/$D$3)*100))</f>
        <v>74.354928531650273</v>
      </c>
      <c r="F92" s="99">
        <v>45691.79</v>
      </c>
      <c r="G92" s="98">
        <f>SUM(100-(((F92-$F$2)/$F$3)*100))</f>
        <v>94.77950217284365</v>
      </c>
      <c r="H92" s="99">
        <v>20.0996470417561</v>
      </c>
      <c r="I92" s="98">
        <f>SUM((H92-$H$2)/$H$3)*100</f>
        <v>39.001238466893248</v>
      </c>
      <c r="J92" s="100">
        <v>13</v>
      </c>
      <c r="K92" s="101">
        <f>SUM(J92/C92)</f>
        <v>1.3370358942713155E-3</v>
      </c>
      <c r="L92" s="102">
        <f>SUM((K92-$K$2)/$K$3)*100</f>
        <v>1.3860938033272903</v>
      </c>
      <c r="M92" s="103">
        <v>3.6416666666666675</v>
      </c>
      <c r="N92" s="98">
        <f>SUM((M92-$M$2)/$M$3)*100</f>
        <v>19.10274963820552</v>
      </c>
      <c r="O92" s="104">
        <f>SUM(E92+G92+I92+L92+N92)</f>
        <v>228.62451261292</v>
      </c>
      <c r="R92" s="82"/>
      <c r="S92" s="18"/>
      <c r="T92" s="18"/>
    </row>
    <row r="93" spans="1:20" ht="16.5" customHeight="1" x14ac:dyDescent="0.2">
      <c r="A93" s="96">
        <v>88</v>
      </c>
      <c r="B93" s="96" t="s">
        <v>173</v>
      </c>
      <c r="C93" s="97">
        <v>7860</v>
      </c>
      <c r="D93" s="97">
        <v>35162</v>
      </c>
      <c r="E93" s="98">
        <f>SUM(100-(((D93-$D$2)/$D$3)*100))</f>
        <v>78.711481343976232</v>
      </c>
      <c r="F93" s="99">
        <v>43235.64</v>
      </c>
      <c r="G93" s="98">
        <f>SUM(100-(((F93-$F$2)/$F$3)*100))</f>
        <v>95.12898614346534</v>
      </c>
      <c r="H93" s="99">
        <v>15.7191350555917</v>
      </c>
      <c r="I93" s="98">
        <f>SUM((H93-$H$2)/$H$3)*100</f>
        <v>26.034730286451264</v>
      </c>
      <c r="J93" s="100">
        <v>8</v>
      </c>
      <c r="K93" s="101">
        <f>SUM(J93/C93)</f>
        <v>1.0178117048346056E-3</v>
      </c>
      <c r="L93" s="102">
        <f>SUM((K93-$K$2)/$K$3)*100</f>
        <v>1.0551567860443329</v>
      </c>
      <c r="M93" s="103">
        <v>4.1083333333333334</v>
      </c>
      <c r="N93" s="98">
        <f>SUM((M93-$M$2)/$M$3)*100</f>
        <v>27.206946454413899</v>
      </c>
      <c r="O93" s="104">
        <f>SUM(E93+G93+I93+L93+N93)</f>
        <v>228.13730101435107</v>
      </c>
      <c r="R93" s="82"/>
      <c r="S93" s="18"/>
      <c r="T93" s="18"/>
    </row>
    <row r="94" spans="1:20" ht="16.5" customHeight="1" x14ac:dyDescent="0.2">
      <c r="A94" s="96">
        <v>89</v>
      </c>
      <c r="B94" s="96" t="s">
        <v>60</v>
      </c>
      <c r="C94" s="97">
        <v>5531</v>
      </c>
      <c r="D94" s="97">
        <v>45430</v>
      </c>
      <c r="E94" s="98">
        <f>SUM(100-(((D94-$D$2)/$D$3)*100))</f>
        <v>66.798542788193799</v>
      </c>
      <c r="F94" s="99">
        <v>62589.08</v>
      </c>
      <c r="G94" s="98">
        <f>SUM(100-(((F94-$F$2)/$F$3)*100))</f>
        <v>92.375197874675308</v>
      </c>
      <c r="H94" s="99">
        <v>23.8505961415946</v>
      </c>
      <c r="I94" s="98">
        <f>SUM((H94-$H$2)/$H$3)*100</f>
        <v>50.104212808955026</v>
      </c>
      <c r="J94" s="100">
        <v>8</v>
      </c>
      <c r="K94" s="101">
        <f>SUM(J94/C94)</f>
        <v>1.4463930573133249E-3</v>
      </c>
      <c r="L94" s="102">
        <f>SUM((K94-$K$2)/$K$3)*100</f>
        <v>1.4994634493416121</v>
      </c>
      <c r="M94" s="103">
        <v>3.5166666666666675</v>
      </c>
      <c r="N94" s="98">
        <f>SUM((M94-$M$2)/$M$3)*100</f>
        <v>16.931982633863985</v>
      </c>
      <c r="O94" s="104">
        <f>SUM(E94+G94+I94+L94+N94)</f>
        <v>227.70939955502973</v>
      </c>
      <c r="R94" s="82"/>
      <c r="S94" s="18"/>
      <c r="T94" s="18"/>
    </row>
    <row r="95" spans="1:20" ht="16.5" customHeight="1" x14ac:dyDescent="0.2">
      <c r="A95" s="96">
        <v>90</v>
      </c>
      <c r="B95" s="96" t="s">
        <v>63</v>
      </c>
      <c r="C95" s="97">
        <v>4952</v>
      </c>
      <c r="D95" s="97">
        <v>44959</v>
      </c>
      <c r="E95" s="98">
        <f>SUM(100-(((D95-$D$2)/$D$3)*100))</f>
        <v>67.344997215518845</v>
      </c>
      <c r="F95" s="99">
        <v>53847.86</v>
      </c>
      <c r="G95" s="98">
        <f>SUM(100-(((F95-$F$2)/$F$3)*100))</f>
        <v>93.618980328384453</v>
      </c>
      <c r="H95" s="99">
        <v>24.788978939512901</v>
      </c>
      <c r="I95" s="98">
        <f>SUM((H95-$H$2)/$H$3)*100</f>
        <v>52.881867170825103</v>
      </c>
      <c r="J95" s="100">
        <v>1</v>
      </c>
      <c r="K95" s="101">
        <f>SUM(J95/C95)</f>
        <v>2.0193861066235866E-4</v>
      </c>
      <c r="L95" s="102">
        <f>SUM((K95-$K$2)/$K$3)*100</f>
        <v>0.20934804973516907</v>
      </c>
      <c r="M95" s="103">
        <v>3.3166666666666664</v>
      </c>
      <c r="N95" s="98">
        <f>SUM((M95-$M$2)/$M$3)*100</f>
        <v>13.458755426917509</v>
      </c>
      <c r="O95" s="104">
        <f>SUM(E95+G95+I95+L95+N95)</f>
        <v>227.51394819138108</v>
      </c>
      <c r="R95" s="82"/>
      <c r="S95" s="18"/>
      <c r="T95" s="18"/>
    </row>
    <row r="96" spans="1:20" ht="16.5" customHeight="1" x14ac:dyDescent="0.2">
      <c r="A96" s="96">
        <v>91</v>
      </c>
      <c r="B96" s="96" t="s">
        <v>113</v>
      </c>
      <c r="C96" s="97">
        <v>6430</v>
      </c>
      <c r="D96" s="97">
        <v>41346</v>
      </c>
      <c r="E96" s="98">
        <f>SUM(100-(((D96-$D$2)/$D$3)*100))</f>
        <v>71.536801559309453</v>
      </c>
      <c r="F96" s="99">
        <v>53213.51</v>
      </c>
      <c r="G96" s="98">
        <f>SUM(100-(((F96-$F$2)/$F$3)*100))</f>
        <v>93.709241573326281</v>
      </c>
      <c r="H96" s="99">
        <v>21.2838288583396</v>
      </c>
      <c r="I96" s="98">
        <f>SUM((H96-$H$2)/$H$3)*100</f>
        <v>42.506468736861144</v>
      </c>
      <c r="J96" s="100">
        <v>10</v>
      </c>
      <c r="K96" s="101">
        <f>SUM(J96/C96)</f>
        <v>1.5552099533437014E-3</v>
      </c>
      <c r="L96" s="102">
        <f>SUM((K96-$K$2)/$K$3)*100</f>
        <v>1.612273005114397</v>
      </c>
      <c r="M96" s="103">
        <v>3.5666666666666664</v>
      </c>
      <c r="N96" s="98">
        <f>SUM((M96-$M$2)/$M$3)*100</f>
        <v>17.800289435600579</v>
      </c>
      <c r="O96" s="104">
        <f>SUM(E96+G96+I96+L96+N96)</f>
        <v>227.16507431021185</v>
      </c>
      <c r="R96" s="82"/>
      <c r="S96" s="18"/>
      <c r="T96" s="18"/>
    </row>
    <row r="97" spans="1:20" ht="16.5" customHeight="1" x14ac:dyDescent="0.2">
      <c r="A97" s="96">
        <v>92</v>
      </c>
      <c r="B97" s="96" t="s">
        <v>89</v>
      </c>
      <c r="C97" s="97">
        <v>15795</v>
      </c>
      <c r="D97" s="97">
        <v>41200</v>
      </c>
      <c r="E97" s="98">
        <f>SUM(100-(((D97-$D$2)/$D$3)*100))</f>
        <v>71.70619082977538</v>
      </c>
      <c r="F97" s="99">
        <v>47665.63</v>
      </c>
      <c r="G97" s="98">
        <f>SUM(100-(((F97-$F$2)/$F$3)*100))</f>
        <v>94.498645775403787</v>
      </c>
      <c r="H97" s="99">
        <v>19.827378514994901</v>
      </c>
      <c r="I97" s="98">
        <f>SUM((H97-$H$2)/$H$3)*100</f>
        <v>38.195311650421466</v>
      </c>
      <c r="J97" s="100">
        <v>23</v>
      </c>
      <c r="K97" s="101">
        <f>SUM(J97/C97)</f>
        <v>1.4561570117125674E-3</v>
      </c>
      <c r="L97" s="102">
        <f>SUM((K97-$K$2)/$K$3)*100</f>
        <v>1.5095856582865981</v>
      </c>
      <c r="M97" s="103">
        <v>3.75</v>
      </c>
      <c r="N97" s="98">
        <f>SUM((M97-$M$2)/$M$3)*100</f>
        <v>20.984081041968167</v>
      </c>
      <c r="O97" s="104">
        <f>SUM(E97+G97+I97+L97+N97)</f>
        <v>226.89381495585542</v>
      </c>
      <c r="R97" s="82"/>
      <c r="S97" s="18"/>
      <c r="T97" s="18"/>
    </row>
    <row r="98" spans="1:20" ht="16.5" customHeight="1" x14ac:dyDescent="0.2">
      <c r="A98" s="87">
        <v>93</v>
      </c>
      <c r="B98" s="106" t="s">
        <v>98</v>
      </c>
      <c r="C98" s="88">
        <v>40167</v>
      </c>
      <c r="D98" s="88">
        <v>34353</v>
      </c>
      <c r="E98" s="89">
        <f>SUM(100-(((D98-$D$2)/$D$3)*100))</f>
        <v>79.650083534434756</v>
      </c>
      <c r="F98" s="90">
        <v>45130.78</v>
      </c>
      <c r="G98" s="89">
        <f>SUM(100-(((F98-$F$2)/$F$3)*100))</f>
        <v>94.859327917345595</v>
      </c>
      <c r="H98" s="90">
        <v>14.3613788544386</v>
      </c>
      <c r="I98" s="89">
        <f>SUM((H98-$H$2)/$H$3)*100</f>
        <v>22.015712202514262</v>
      </c>
      <c r="J98" s="91">
        <v>135</v>
      </c>
      <c r="K98" s="92">
        <f>SUM(J98/C98)</f>
        <v>3.3609679587721262E-3</v>
      </c>
      <c r="L98" s="93">
        <f>SUM((K98-$K$2)/$K$3)*100</f>
        <v>3.4842870567618993</v>
      </c>
      <c r="M98" s="94">
        <v>4.0333333333333341</v>
      </c>
      <c r="N98" s="89">
        <f>SUM((M98-$M$2)/$M$3)*100</f>
        <v>25.90448625180899</v>
      </c>
      <c r="O98" s="95">
        <f>SUM(E98+G98+I98+L98+N98)</f>
        <v>225.91389696286552</v>
      </c>
      <c r="R98" s="82"/>
      <c r="S98" s="18"/>
      <c r="T98" s="18"/>
    </row>
    <row r="99" spans="1:20" ht="16.5" customHeight="1" x14ac:dyDescent="0.2">
      <c r="A99" s="87">
        <v>94</v>
      </c>
      <c r="B99" s="87" t="s">
        <v>163</v>
      </c>
      <c r="C99" s="88">
        <v>63324</v>
      </c>
      <c r="D99" s="88">
        <v>48808</v>
      </c>
      <c r="E99" s="89">
        <f>SUM(100-(((D99-$D$2)/$D$3)*100))</f>
        <v>62.879385557824392</v>
      </c>
      <c r="F99" s="90">
        <v>68513.84</v>
      </c>
      <c r="G99" s="89">
        <f>SUM(100-(((F99-$F$2)/$F$3)*100))</f>
        <v>91.532167664883332</v>
      </c>
      <c r="H99" s="90">
        <v>24.269201828314301</v>
      </c>
      <c r="I99" s="89">
        <f>SUM((H99-$H$2)/$H$3)*100</f>
        <v>51.34330405636495</v>
      </c>
      <c r="J99" s="91">
        <v>130</v>
      </c>
      <c r="K99" s="92">
        <f>SUM(J99/C99)</f>
        <v>2.0529341166066577E-3</v>
      </c>
      <c r="L99" s="93">
        <f>SUM((K99-$K$2)/$K$3)*100</f>
        <v>2.1282594355617528</v>
      </c>
      <c r="M99" s="94">
        <v>3.5500000000000003</v>
      </c>
      <c r="N99" s="89">
        <f>SUM((M99-$M$2)/$M$3)*100</f>
        <v>17.510853835021717</v>
      </c>
      <c r="O99" s="95">
        <f>SUM(E99+G99+I99+L99+N99)</f>
        <v>225.39397054965613</v>
      </c>
      <c r="R99" s="82"/>
      <c r="S99" s="18"/>
      <c r="T99" s="18"/>
    </row>
    <row r="100" spans="1:20" ht="16.5" customHeight="1" x14ac:dyDescent="0.2">
      <c r="A100" s="96">
        <v>95</v>
      </c>
      <c r="B100" s="96" t="s">
        <v>121</v>
      </c>
      <c r="C100" s="97">
        <v>27474</v>
      </c>
      <c r="D100" s="97">
        <v>38734</v>
      </c>
      <c r="E100" s="98">
        <f>SUM(100-(((D100-$D$2)/$D$3)*100))</f>
        <v>74.567245219974012</v>
      </c>
      <c r="F100" s="99">
        <v>56006.49</v>
      </c>
      <c r="G100" s="98">
        <f>SUM(100-(((F100-$F$2)/$F$3)*100))</f>
        <v>93.311830283190517</v>
      </c>
      <c r="H100" s="99">
        <v>18.554377974084801</v>
      </c>
      <c r="I100" s="98">
        <f>SUM((H100-$H$2)/$H$3)*100</f>
        <v>34.427174049256962</v>
      </c>
      <c r="J100" s="100">
        <v>33</v>
      </c>
      <c r="K100" s="101">
        <f>SUM(J100/C100)</f>
        <v>1.2011356191308146E-3</v>
      </c>
      <c r="L100" s="102">
        <f>SUM((K100-$K$2)/$K$3)*100</f>
        <v>1.2452071374944453</v>
      </c>
      <c r="M100" s="103">
        <v>3.7833333333333332</v>
      </c>
      <c r="N100" s="98">
        <f>SUM((M100-$M$2)/$M$3)*100</f>
        <v>21.562952243125906</v>
      </c>
      <c r="O100" s="104">
        <f>SUM(E100+G100+I100+L100+N100)</f>
        <v>225.11440893304183</v>
      </c>
      <c r="R100" s="82"/>
      <c r="S100" s="18"/>
      <c r="T100" s="18"/>
    </row>
    <row r="101" spans="1:20" ht="16.5" customHeight="1" x14ac:dyDescent="0.2">
      <c r="A101" s="96">
        <v>96</v>
      </c>
      <c r="B101" s="96" t="s">
        <v>62</v>
      </c>
      <c r="C101" s="97">
        <v>3501</v>
      </c>
      <c r="D101" s="97">
        <v>43330</v>
      </c>
      <c r="E101" s="98">
        <f>SUM(100-(((D101-$D$2)/$D$3)*100))</f>
        <v>69.234963801744939</v>
      </c>
      <c r="F101" s="99">
        <v>62544.43</v>
      </c>
      <c r="G101" s="98">
        <f>SUM(100-(((F101-$F$2)/$F$3)*100))</f>
        <v>92.381551093855023</v>
      </c>
      <c r="H101" s="99">
        <v>15.6856023995442</v>
      </c>
      <c r="I101" s="98">
        <f>SUM((H101-$H$2)/$H$3)*100</f>
        <v>25.935472149428662</v>
      </c>
      <c r="J101" s="100">
        <v>28</v>
      </c>
      <c r="K101" s="101">
        <f>SUM(J101/C101)</f>
        <v>7.9977149385889752E-3</v>
      </c>
      <c r="L101" s="102">
        <f>SUM((K101-$K$2)/$K$3)*100</f>
        <v>8.2911634344700378</v>
      </c>
      <c r="M101" s="103">
        <v>4.208333333333333</v>
      </c>
      <c r="N101" s="98">
        <f>SUM((M101-$M$2)/$M$3)*100</f>
        <v>28.943560057887119</v>
      </c>
      <c r="O101" s="104">
        <f>SUM(E101+G101+I101+L101+N101)</f>
        <v>224.78671053738577</v>
      </c>
      <c r="P101" s="79"/>
      <c r="R101" s="82"/>
      <c r="S101" s="18"/>
      <c r="T101" s="18"/>
    </row>
    <row r="102" spans="1:20" ht="16.5" customHeight="1" x14ac:dyDescent="0.2">
      <c r="A102" s="96">
        <v>97</v>
      </c>
      <c r="B102" s="96" t="s">
        <v>120</v>
      </c>
      <c r="C102" s="97">
        <v>6812</v>
      </c>
      <c r="D102" s="97">
        <v>37759</v>
      </c>
      <c r="E102" s="98">
        <f>SUM(100-(((D102-$D$2)/$D$3)*100))</f>
        <v>75.698440690551323</v>
      </c>
      <c r="F102" s="99">
        <v>50078.92</v>
      </c>
      <c r="G102" s="98">
        <f>SUM(100-(((F102-$F$2)/$F$3)*100))</f>
        <v>94.155260326037251</v>
      </c>
      <c r="H102" s="99">
        <v>19.4302834732561</v>
      </c>
      <c r="I102" s="98">
        <f>SUM((H102-$H$2)/$H$3)*100</f>
        <v>37.019892858421407</v>
      </c>
      <c r="J102" s="100">
        <v>3</v>
      </c>
      <c r="K102" s="101">
        <f>SUM(J102/C102)</f>
        <v>4.4039929536112744E-4</v>
      </c>
      <c r="L102" s="102">
        <f>SUM((K102-$K$2)/$K$3)*100</f>
        <v>0.456558224730721</v>
      </c>
      <c r="M102" s="103">
        <v>3.5333333333333337</v>
      </c>
      <c r="N102" s="98">
        <f>SUM((M102-$M$2)/$M$3)*100</f>
        <v>17.221418234442844</v>
      </c>
      <c r="O102" s="104">
        <f>SUM(E102+G102+I102+L102+N102)</f>
        <v>224.55157033418351</v>
      </c>
      <c r="R102" s="82"/>
      <c r="S102" s="18"/>
      <c r="T102" s="18"/>
    </row>
    <row r="103" spans="1:20" ht="16.5" customHeight="1" x14ac:dyDescent="0.2">
      <c r="A103" s="96">
        <v>98</v>
      </c>
      <c r="B103" s="96" t="s">
        <v>153</v>
      </c>
      <c r="C103" s="97">
        <v>15814</v>
      </c>
      <c r="D103" s="97">
        <v>39901</v>
      </c>
      <c r="E103" s="98">
        <f>SUM(100-(((D103-$D$2)/$D$3)*100))</f>
        <v>73.213291256729164</v>
      </c>
      <c r="F103" s="99">
        <v>47021.96</v>
      </c>
      <c r="G103" s="98">
        <f>SUM(100-(((F103-$F$2)/$F$3)*100))</f>
        <v>94.590233157025452</v>
      </c>
      <c r="H103" s="99">
        <v>19.042564595616799</v>
      </c>
      <c r="I103" s="98">
        <f>SUM((H103-$H$2)/$H$3)*100</f>
        <v>35.872227924619061</v>
      </c>
      <c r="J103" s="100">
        <v>20</v>
      </c>
      <c r="K103" s="101">
        <f>SUM(J103/C103)</f>
        <v>1.2647021626406981E-3</v>
      </c>
      <c r="L103" s="102">
        <f>SUM((K103-$K$2)/$K$3)*100</f>
        <v>1.311106035523659</v>
      </c>
      <c r="M103" s="103">
        <v>3.6500000000000004</v>
      </c>
      <c r="N103" s="98">
        <f>SUM((M103-$M$2)/$M$3)*100</f>
        <v>19.247467438494944</v>
      </c>
      <c r="O103" s="104">
        <f>SUM(E103+G103+I103+L103+N103)</f>
        <v>224.23432581239229</v>
      </c>
      <c r="R103" s="82"/>
      <c r="S103" s="18"/>
      <c r="T103" s="18"/>
    </row>
    <row r="104" spans="1:20" ht="16.5" customHeight="1" x14ac:dyDescent="0.2">
      <c r="A104" s="96">
        <v>99</v>
      </c>
      <c r="B104" s="96" t="s">
        <v>59</v>
      </c>
      <c r="C104" s="97">
        <v>20610</v>
      </c>
      <c r="D104" s="97">
        <v>40172</v>
      </c>
      <c r="E104" s="98">
        <f>SUM(100-(((D104-$D$2)/$D$3)*100))</f>
        <v>72.898876925932797</v>
      </c>
      <c r="F104" s="99">
        <v>60355.51</v>
      </c>
      <c r="G104" s="98">
        <f>SUM(100-(((F104-$F$2)/$F$3)*100))</f>
        <v>92.693011083258455</v>
      </c>
      <c r="H104" s="99">
        <v>19.933917258589499</v>
      </c>
      <c r="I104" s="98">
        <f>SUM((H104-$H$2)/$H$3)*100</f>
        <v>38.510671018165823</v>
      </c>
      <c r="J104" s="100">
        <v>21</v>
      </c>
      <c r="K104" s="101">
        <f>SUM(J104/C104)</f>
        <v>1.0189228529839884E-3</v>
      </c>
      <c r="L104" s="102">
        <f>SUM((K104-$K$2)/$K$3)*100</f>
        <v>1.0563087039330277</v>
      </c>
      <c r="M104" s="103">
        <v>3.6166666666666667</v>
      </c>
      <c r="N104" s="98">
        <f>SUM((M104-$M$2)/$M$3)*100</f>
        <v>18.668596237337198</v>
      </c>
      <c r="O104" s="104">
        <f>SUM(E104+G104+I104+L104+N104)</f>
        <v>223.82746396862731</v>
      </c>
      <c r="R104" s="82"/>
      <c r="S104" s="18"/>
      <c r="T104" s="18"/>
    </row>
    <row r="105" spans="1:20" ht="16.5" customHeight="1" x14ac:dyDescent="0.2">
      <c r="A105" s="96">
        <v>100</v>
      </c>
      <c r="B105" s="96" t="s">
        <v>93</v>
      </c>
      <c r="C105" s="97">
        <v>1984</v>
      </c>
      <c r="D105" s="97">
        <v>39378</v>
      </c>
      <c r="E105" s="98">
        <f>SUM(100-(((D105-$D$2)/$D$3)*100))</f>
        <v>73.820076109151657</v>
      </c>
      <c r="F105" s="99">
        <v>52074.09</v>
      </c>
      <c r="G105" s="98">
        <f>SUM(100-(((F105-$F$2)/$F$3)*100))</f>
        <v>93.871368896904144</v>
      </c>
      <c r="H105" s="99">
        <v>17.358483633737102</v>
      </c>
      <c r="I105" s="98">
        <f>SUM((H105-$H$2)/$H$3)*100</f>
        <v>30.88727419370597</v>
      </c>
      <c r="J105" s="100">
        <v>2</v>
      </c>
      <c r="K105" s="101">
        <f>SUM(J105/C105)</f>
        <v>1.0080645161290322E-3</v>
      </c>
      <c r="L105" s="102">
        <f>SUM((K105-$K$2)/$K$3)*100</f>
        <v>1.0450519579521744</v>
      </c>
      <c r="M105" s="103">
        <v>3.9083333333333319</v>
      </c>
      <c r="N105" s="98">
        <f>SUM((M105-$M$2)/$M$3)*100</f>
        <v>23.73371924746742</v>
      </c>
      <c r="O105" s="104">
        <f>SUM(E105+G105+I105+L105+N105)</f>
        <v>223.35749040518135</v>
      </c>
      <c r="R105" s="82"/>
      <c r="S105" s="18"/>
      <c r="T105" s="18"/>
    </row>
    <row r="106" spans="1:20" ht="16.5" customHeight="1" x14ac:dyDescent="0.2">
      <c r="A106" s="96">
        <v>101</v>
      </c>
      <c r="B106" s="96" t="s">
        <v>155</v>
      </c>
      <c r="C106" s="97">
        <v>36578</v>
      </c>
      <c r="D106" s="97">
        <v>45535</v>
      </c>
      <c r="E106" s="98">
        <f>SUM(100-(((D106-$D$2)/$D$3)*100))</f>
        <v>66.676721737516246</v>
      </c>
      <c r="F106" s="99">
        <v>80501.52</v>
      </c>
      <c r="G106" s="98">
        <f>SUM(100-(((F106-$F$2)/$F$3)*100))</f>
        <v>89.8264485496248</v>
      </c>
      <c r="H106" s="99">
        <v>21.510099714045399</v>
      </c>
      <c r="I106" s="98">
        <f>SUM((H106-$H$2)/$H$3)*100</f>
        <v>43.176240423543319</v>
      </c>
      <c r="J106" s="100">
        <v>18</v>
      </c>
      <c r="K106" s="101">
        <f>SUM(J106/C106)</f>
        <v>4.9209907594729074E-4</v>
      </c>
      <c r="L106" s="102">
        <f>SUM((K106-$K$2)/$K$3)*100</f>
        <v>0.51015495000257061</v>
      </c>
      <c r="M106" s="103">
        <v>3.8666666666666667</v>
      </c>
      <c r="N106" s="98">
        <f>SUM((M106-$M$2)/$M$3)*100</f>
        <v>23.010130246020267</v>
      </c>
      <c r="O106" s="104">
        <f>SUM(E106+G106+I106+L106+N106)</f>
        <v>223.19969590670718</v>
      </c>
      <c r="R106" s="82"/>
      <c r="S106" s="18"/>
      <c r="T106" s="18"/>
    </row>
    <row r="107" spans="1:20" ht="16.5" customHeight="1" x14ac:dyDescent="0.2">
      <c r="A107" s="96">
        <v>102</v>
      </c>
      <c r="B107" s="105" t="s">
        <v>127</v>
      </c>
      <c r="C107" s="97">
        <v>5288</v>
      </c>
      <c r="D107" s="97">
        <v>35366</v>
      </c>
      <c r="E107" s="98">
        <f>SUM(100-(((D107-$D$2)/$D$3)*100))</f>
        <v>78.474800445516991</v>
      </c>
      <c r="F107" s="99">
        <v>48858.95</v>
      </c>
      <c r="G107" s="98">
        <f>SUM(100-(((F107-$F$2)/$F$3)*100))</f>
        <v>94.328849056220392</v>
      </c>
      <c r="H107" s="99">
        <v>18.194174763655401</v>
      </c>
      <c r="I107" s="98">
        <f>SUM((H107-$H$2)/$H$3)*100</f>
        <v>33.360956700826904</v>
      </c>
      <c r="J107" s="100">
        <v>4</v>
      </c>
      <c r="K107" s="101">
        <f>SUM(J107/C107)</f>
        <v>7.5642965204236008E-4</v>
      </c>
      <c r="L107" s="102">
        <f>SUM((K107-$K$2)/$K$3)*100</f>
        <v>0.78418422260859089</v>
      </c>
      <c r="M107" s="103">
        <v>3.4583333333333335</v>
      </c>
      <c r="N107" s="98">
        <f>SUM((M107-$M$2)/$M$3)*100</f>
        <v>15.918958031837924</v>
      </c>
      <c r="O107" s="104">
        <f>SUM(E107+G107+I107+L107+N107)</f>
        <v>222.86774845701078</v>
      </c>
      <c r="R107" s="82"/>
      <c r="S107" s="18"/>
      <c r="T107" s="18"/>
    </row>
    <row r="108" spans="1:20" ht="16.5" customHeight="1" x14ac:dyDescent="0.2">
      <c r="A108" s="96">
        <v>103</v>
      </c>
      <c r="B108" s="96" t="s">
        <v>144</v>
      </c>
      <c r="C108" s="97">
        <v>41295</v>
      </c>
      <c r="D108" s="97">
        <v>41189</v>
      </c>
      <c r="E108" s="98">
        <f>SUM(100-(((D108-$D$2)/$D$3)*100))</f>
        <v>71.718953035084468</v>
      </c>
      <c r="F108" s="99">
        <v>64547.03</v>
      </c>
      <c r="G108" s="98">
        <f>SUM(100-(((F108-$F$2)/$F$3)*100))</f>
        <v>92.09660245490096</v>
      </c>
      <c r="H108" s="99">
        <v>15.161511348219801</v>
      </c>
      <c r="I108" s="98">
        <f>SUM((H108-$H$2)/$H$3)*100</f>
        <v>24.384139582423277</v>
      </c>
      <c r="J108" s="100">
        <v>60</v>
      </c>
      <c r="K108" s="101">
        <f>SUM(J108/C108)</f>
        <v>1.452960406828914E-3</v>
      </c>
      <c r="L108" s="102">
        <f>SUM((K108-$K$2)/$K$3)*100</f>
        <v>1.5062717650396762</v>
      </c>
      <c r="M108" s="103">
        <v>4.4416666666666673</v>
      </c>
      <c r="N108" s="98">
        <f>SUM((M108-$M$2)/$M$3)*100</f>
        <v>32.995658465991333</v>
      </c>
      <c r="O108" s="104">
        <f>SUM(E108+G108+I108+L108+N108)</f>
        <v>222.70162530343973</v>
      </c>
      <c r="R108" s="82"/>
      <c r="S108" s="18"/>
      <c r="T108" s="18"/>
    </row>
    <row r="109" spans="1:20" ht="16.5" customHeight="1" x14ac:dyDescent="0.2">
      <c r="A109" s="96">
        <v>104</v>
      </c>
      <c r="B109" s="96" t="s">
        <v>160</v>
      </c>
      <c r="C109" s="97">
        <v>19427</v>
      </c>
      <c r="D109" s="97">
        <v>39498</v>
      </c>
      <c r="E109" s="98">
        <f>SUM(100-(((D109-$D$2)/$D$3)*100))</f>
        <v>73.680852051234453</v>
      </c>
      <c r="F109" s="99">
        <v>90844.72</v>
      </c>
      <c r="G109" s="98">
        <f>SUM(100-(((F109-$F$2)/$F$3)*100))</f>
        <v>88.354721413686747</v>
      </c>
      <c r="H109" s="99">
        <v>17.152748618375099</v>
      </c>
      <c r="I109" s="98">
        <f>SUM((H109-$H$2)/$H$3)*100</f>
        <v>30.278289497825579</v>
      </c>
      <c r="J109" s="100">
        <v>40</v>
      </c>
      <c r="K109" s="101">
        <f>SUM(J109/C109)</f>
        <v>2.0589900653729346E-3</v>
      </c>
      <c r="L109" s="102">
        <f>SUM((K109-$K$2)/$K$3)*100</f>
        <v>2.1345375864282845</v>
      </c>
      <c r="M109" s="103">
        <v>4.166666666666667</v>
      </c>
      <c r="N109" s="98">
        <f>SUM((M109-$M$2)/$M$3)*100</f>
        <v>28.219971056439952</v>
      </c>
      <c r="O109" s="104">
        <f>SUM(E109+G109+I109+L109+N109)</f>
        <v>222.66837160561499</v>
      </c>
      <c r="R109" s="82"/>
      <c r="S109" s="18"/>
      <c r="T109" s="18"/>
    </row>
    <row r="110" spans="1:20" ht="16.5" customHeight="1" x14ac:dyDescent="0.2">
      <c r="A110" s="96">
        <v>105</v>
      </c>
      <c r="B110" s="96" t="s">
        <v>138</v>
      </c>
      <c r="C110" s="97">
        <v>20094</v>
      </c>
      <c r="D110" s="97">
        <v>43207</v>
      </c>
      <c r="E110" s="98">
        <f>SUM(100-(((D110-$D$2)/$D$3)*100))</f>
        <v>69.377668461110076</v>
      </c>
      <c r="F110" s="99">
        <v>59312.85</v>
      </c>
      <c r="G110" s="98">
        <f>SUM(100-(((F110-$F$2)/$F$3)*100))</f>
        <v>92.841370489975631</v>
      </c>
      <c r="H110" s="99">
        <v>20.881119191647201</v>
      </c>
      <c r="I110" s="98">
        <f>SUM((H110-$H$2)/$H$3)*100</f>
        <v>41.314430408007659</v>
      </c>
      <c r="J110" s="100">
        <v>9</v>
      </c>
      <c r="K110" s="101">
        <f>SUM(J110/C110)</f>
        <v>4.4789489399820842E-4</v>
      </c>
      <c r="L110" s="102">
        <f>SUM((K110-$K$2)/$K$3)*100</f>
        <v>0.46432884844217248</v>
      </c>
      <c r="M110" s="103">
        <v>3.6166666666666671</v>
      </c>
      <c r="N110" s="98">
        <f>SUM((M110-$M$2)/$M$3)*100</f>
        <v>18.668596237337205</v>
      </c>
      <c r="O110" s="104">
        <f>SUM(E110+G110+I110+L110+N110)</f>
        <v>222.66639444487274</v>
      </c>
      <c r="R110" s="82"/>
      <c r="S110" s="18"/>
      <c r="T110" s="18"/>
    </row>
    <row r="111" spans="1:20" ht="16.5" customHeight="1" x14ac:dyDescent="0.2">
      <c r="A111" s="96">
        <v>106</v>
      </c>
      <c r="B111" s="96" t="s">
        <v>65</v>
      </c>
      <c r="C111" s="97">
        <v>28225</v>
      </c>
      <c r="D111" s="97">
        <v>43769</v>
      </c>
      <c r="E111" s="98">
        <f>SUM(100-(((D111-$D$2)/$D$3)*100))</f>
        <v>68.725635789864484</v>
      </c>
      <c r="F111" s="99">
        <v>74882.34</v>
      </c>
      <c r="G111" s="98">
        <f>SUM(100-(((F111-$F$2)/$F$3)*100))</f>
        <v>90.625997981881781</v>
      </c>
      <c r="H111" s="99">
        <v>18.598355835404298</v>
      </c>
      <c r="I111" s="98">
        <f>SUM((H111-$H$2)/$H$3)*100</f>
        <v>34.557350453375626</v>
      </c>
      <c r="J111" s="100">
        <v>36</v>
      </c>
      <c r="K111" s="101">
        <f>SUM(J111/C111)</f>
        <v>1.2754650132860939E-3</v>
      </c>
      <c r="L111" s="102">
        <f>SUM((K111-$K$2)/$K$3)*100</f>
        <v>1.3222637917586557</v>
      </c>
      <c r="M111" s="103">
        <v>4.1000000000000005</v>
      </c>
      <c r="N111" s="98">
        <f>SUM((M111-$M$2)/$M$3)*100</f>
        <v>27.062228654124471</v>
      </c>
      <c r="O111" s="104">
        <f>SUM(E111+G111+I111+L111+N111)</f>
        <v>222.29347667100501</v>
      </c>
      <c r="R111" s="82"/>
      <c r="S111" s="18"/>
      <c r="T111" s="18"/>
    </row>
    <row r="112" spans="1:20" ht="16.5" customHeight="1" x14ac:dyDescent="0.2">
      <c r="A112" s="96">
        <v>107</v>
      </c>
      <c r="B112" s="96" t="s">
        <v>87</v>
      </c>
      <c r="C112" s="97">
        <v>19140</v>
      </c>
      <c r="D112" s="97">
        <v>40313</v>
      </c>
      <c r="E112" s="98">
        <f>SUM(100-(((D112-$D$2)/$D$3)*100))</f>
        <v>72.735288657880091</v>
      </c>
      <c r="F112" s="99">
        <v>60300.08</v>
      </c>
      <c r="G112" s="98">
        <f>SUM(100-(((F112-$F$2)/$F$3)*100))</f>
        <v>92.700898181559268</v>
      </c>
      <c r="H112" s="99">
        <v>16.7999280925116</v>
      </c>
      <c r="I112" s="98">
        <f>SUM((H112-$H$2)/$H$3)*100</f>
        <v>29.233925220479385</v>
      </c>
      <c r="J112" s="100">
        <v>19</v>
      </c>
      <c r="K112" s="101">
        <f>SUM(J112/C112)</f>
        <v>9.9268547544409608E-4</v>
      </c>
      <c r="L112" s="102">
        <f>SUM((K112-$K$2)/$K$3)*100</f>
        <v>1.0291086365455897</v>
      </c>
      <c r="M112" s="103">
        <v>4.05</v>
      </c>
      <c r="N112" s="98">
        <f>SUM((M112-$M$2)/$M$3)*100</f>
        <v>26.193921852387845</v>
      </c>
      <c r="O112" s="104">
        <f>SUM(E112+G112+I112+L112+N112)</f>
        <v>221.89314254885221</v>
      </c>
      <c r="R112" s="82"/>
      <c r="S112" s="18"/>
      <c r="T112" s="18"/>
    </row>
    <row r="113" spans="1:20" ht="16.5" customHeight="1" x14ac:dyDescent="0.2">
      <c r="A113" s="96">
        <v>108</v>
      </c>
      <c r="B113" s="96" t="s">
        <v>69</v>
      </c>
      <c r="C113" s="97">
        <v>9576</v>
      </c>
      <c r="D113" s="97">
        <v>44522</v>
      </c>
      <c r="E113" s="98">
        <f>SUM(100-(((D113-$D$2)/$D$3)*100))</f>
        <v>67.852004826434012</v>
      </c>
      <c r="F113" s="99">
        <v>57104.01</v>
      </c>
      <c r="G113" s="98">
        <f>SUM(100-(((F113-$F$2)/$F$3)*100))</f>
        <v>93.155664883098211</v>
      </c>
      <c r="H113" s="99">
        <v>21.051270641918901</v>
      </c>
      <c r="I113" s="98">
        <f>SUM((H113-$H$2)/$H$3)*100</f>
        <v>41.818086185878016</v>
      </c>
      <c r="J113" s="100">
        <v>6</v>
      </c>
      <c r="K113" s="101">
        <f>SUM(J113/C113)</f>
        <v>6.2656641604010022E-4</v>
      </c>
      <c r="L113" s="102">
        <f>SUM((K113-$K$2)/$K$3)*100</f>
        <v>0.64955610419082521</v>
      </c>
      <c r="M113" s="103">
        <v>3.6</v>
      </c>
      <c r="N113" s="98">
        <f>SUM((M113-$M$2)/$M$3)*100</f>
        <v>18.379160636758325</v>
      </c>
      <c r="O113" s="104">
        <f>SUM(E113+G113+I113+L113+N113)</f>
        <v>221.85447263635936</v>
      </c>
      <c r="R113" s="82"/>
      <c r="S113" s="18"/>
      <c r="T113" s="18"/>
    </row>
    <row r="114" spans="1:20" ht="16.5" customHeight="1" x14ac:dyDescent="0.2">
      <c r="A114" s="96">
        <v>109</v>
      </c>
      <c r="B114" s="96" t="s">
        <v>119</v>
      </c>
      <c r="C114" s="97">
        <v>14149</v>
      </c>
      <c r="D114" s="97">
        <v>43029</v>
      </c>
      <c r="E114" s="98">
        <f>SUM(100-(((D114-$D$2)/$D$3)*100))</f>
        <v>69.584184147020608</v>
      </c>
      <c r="F114" s="99">
        <v>68976.27</v>
      </c>
      <c r="G114" s="98">
        <f>SUM(100-(((F114-$F$2)/$F$3)*100))</f>
        <v>91.466368803846905</v>
      </c>
      <c r="H114" s="99">
        <v>18.870906681263101</v>
      </c>
      <c r="I114" s="98">
        <f>SUM((H114-$H$2)/$H$3)*100</f>
        <v>35.364112946795714</v>
      </c>
      <c r="J114" s="100">
        <v>13</v>
      </c>
      <c r="K114" s="101">
        <f>SUM(J114/C114)</f>
        <v>9.1879284755106371E-4</v>
      </c>
      <c r="L114" s="102">
        <f>SUM((K114-$K$2)/$K$3)*100</f>
        <v>0.95250477417140744</v>
      </c>
      <c r="M114" s="103">
        <v>3.9166666666666665</v>
      </c>
      <c r="N114" s="98">
        <f>SUM((M114-$M$2)/$M$3)*100</f>
        <v>23.878437047756876</v>
      </c>
      <c r="O114" s="104">
        <f>SUM(E114+G114+I114+L114+N114)</f>
        <v>221.2456077195915</v>
      </c>
      <c r="R114" s="82"/>
      <c r="S114" s="18"/>
      <c r="T114" s="18"/>
    </row>
    <row r="115" spans="1:20" ht="16.5" customHeight="1" x14ac:dyDescent="0.2">
      <c r="A115" s="96">
        <v>110</v>
      </c>
      <c r="B115" s="96" t="s">
        <v>40</v>
      </c>
      <c r="C115" s="97">
        <v>12874</v>
      </c>
      <c r="D115" s="97">
        <v>43505</v>
      </c>
      <c r="E115" s="98">
        <f>SUM(100-(((D115-$D$2)/$D$3)*100))</f>
        <v>69.031928717282341</v>
      </c>
      <c r="F115" s="99">
        <v>52369.51</v>
      </c>
      <c r="G115" s="98">
        <f>SUM(100-(((F115-$F$2)/$F$3)*100))</f>
        <v>93.829333779097382</v>
      </c>
      <c r="H115" s="99">
        <v>19.389425427638599</v>
      </c>
      <c r="I115" s="98">
        <f>SUM((H115-$H$2)/$H$3)*100</f>
        <v>36.898951246023245</v>
      </c>
      <c r="J115" s="100">
        <v>11</v>
      </c>
      <c r="K115" s="101">
        <f>SUM(J115/C115)</f>
        <v>8.5443529594531617E-4</v>
      </c>
      <c r="L115" s="102">
        <f>SUM((K115-$K$2)/$K$3)*100</f>
        <v>0.88578584473932953</v>
      </c>
      <c r="M115" s="103">
        <v>3.7249999999999996</v>
      </c>
      <c r="N115" s="98">
        <f>SUM((M115-$M$2)/$M$3)*100</f>
        <v>20.549927641099853</v>
      </c>
      <c r="O115" s="104">
        <f>SUM(E115+G115+I115+L115+N115)</f>
        <v>221.19592722824214</v>
      </c>
      <c r="R115" s="82"/>
      <c r="S115" s="18"/>
      <c r="T115" s="18"/>
    </row>
    <row r="116" spans="1:20" ht="16.5" customHeight="1" x14ac:dyDescent="0.2">
      <c r="A116" s="96">
        <v>111</v>
      </c>
      <c r="B116" s="96" t="s">
        <v>74</v>
      </c>
      <c r="C116" s="97">
        <v>13129</v>
      </c>
      <c r="D116" s="97">
        <v>37449</v>
      </c>
      <c r="E116" s="98">
        <f>SUM(100-(((D116-$D$2)/$D$3)*100))</f>
        <v>76.05810284017079</v>
      </c>
      <c r="F116" s="99">
        <v>58545.63</v>
      </c>
      <c r="G116" s="98">
        <f>SUM(100-(((F116-$F$2)/$F$3)*100))</f>
        <v>92.950537719965808</v>
      </c>
      <c r="H116" s="99">
        <v>18.618634829672001</v>
      </c>
      <c r="I116" s="98">
        <f>SUM((H116-$H$2)/$H$3)*100</f>
        <v>34.617377168493356</v>
      </c>
      <c r="J116" s="100">
        <v>6</v>
      </c>
      <c r="K116" s="101">
        <f>SUM(J116/C116)</f>
        <v>4.5700357986137559E-4</v>
      </c>
      <c r="L116" s="102">
        <f>SUM((K116-$K$2)/$K$3)*100</f>
        <v>0.47377174603788119</v>
      </c>
      <c r="M116" s="103">
        <v>3.5166666666666662</v>
      </c>
      <c r="N116" s="98">
        <f>SUM((M116-$M$2)/$M$3)*100</f>
        <v>16.93198263386396</v>
      </c>
      <c r="O116" s="104">
        <f>SUM(E116+G116+I116+L116+N116)</f>
        <v>221.03177210853178</v>
      </c>
      <c r="R116" s="82"/>
      <c r="S116" s="18"/>
      <c r="T116" s="18"/>
    </row>
    <row r="117" spans="1:20" ht="16.5" customHeight="1" x14ac:dyDescent="0.2">
      <c r="A117" s="96">
        <v>112</v>
      </c>
      <c r="B117" s="96" t="s">
        <v>100</v>
      </c>
      <c r="C117" s="97">
        <v>8333</v>
      </c>
      <c r="D117" s="97">
        <v>44400</v>
      </c>
      <c r="E117" s="98">
        <f>SUM(100-(((D117-$D$2)/$D$3)*100))</f>
        <v>67.993549285316504</v>
      </c>
      <c r="F117" s="99">
        <v>62628.58</v>
      </c>
      <c r="G117" s="98">
        <f>SUM(100-(((F117-$F$2)/$F$3)*100))</f>
        <v>92.369577445613743</v>
      </c>
      <c r="H117" s="99">
        <v>22.7394843809662</v>
      </c>
      <c r="I117" s="98">
        <f>SUM((H117-$H$2)/$H$3)*100</f>
        <v>46.815273119010591</v>
      </c>
      <c r="J117" s="100">
        <v>1</v>
      </c>
      <c r="K117" s="101">
        <f>SUM(J117/C117)</f>
        <v>1.2000480019200768E-4</v>
      </c>
      <c r="L117" s="102">
        <f>SUM((K117-$K$2)/$K$3)*100</f>
        <v>0.12440796139308258</v>
      </c>
      <c r="M117" s="103">
        <v>3.3166666666666664</v>
      </c>
      <c r="N117" s="98">
        <f>SUM((M117-$M$2)/$M$3)*100</f>
        <v>13.458755426917509</v>
      </c>
      <c r="O117" s="104">
        <f>SUM(E117+G117+I117+L117+N117)</f>
        <v>220.76156323825143</v>
      </c>
      <c r="R117" s="82"/>
      <c r="S117" s="18"/>
      <c r="T117" s="18"/>
    </row>
    <row r="118" spans="1:20" ht="16.5" customHeight="1" x14ac:dyDescent="0.2">
      <c r="A118" s="96">
        <v>113</v>
      </c>
      <c r="B118" s="96" t="s">
        <v>72</v>
      </c>
      <c r="C118" s="97">
        <v>29250</v>
      </c>
      <c r="D118" s="97">
        <v>43583</v>
      </c>
      <c r="E118" s="98">
        <f>SUM(100-(((D118-$D$2)/$D$3)*100))</f>
        <v>68.94143307963617</v>
      </c>
      <c r="F118" s="99">
        <v>55836.54</v>
      </c>
      <c r="G118" s="98">
        <f>SUM(100-(((F118-$F$2)/$F$3)*100))</f>
        <v>93.336012357089572</v>
      </c>
      <c r="H118" s="99">
        <v>21.1441690763066</v>
      </c>
      <c r="I118" s="98">
        <f>SUM((H118-$H$2)/$H$3)*100</f>
        <v>42.093069638324422</v>
      </c>
      <c r="J118" s="100">
        <v>22</v>
      </c>
      <c r="K118" s="101">
        <f>SUM(J118/C118)</f>
        <v>7.5213675213675211E-4</v>
      </c>
      <c r="L118" s="102">
        <f>SUM((K118-$K$2)/$K$3)*100</f>
        <v>0.77973380958455585</v>
      </c>
      <c r="M118" s="103">
        <v>3.3583333333333338</v>
      </c>
      <c r="N118" s="98">
        <f>SUM((M118-$M$2)/$M$3)*100</f>
        <v>14.182344428364701</v>
      </c>
      <c r="O118" s="104">
        <f>SUM(E118+G118+I118+L118+N118)</f>
        <v>219.33259331299939</v>
      </c>
      <c r="R118" s="82"/>
      <c r="S118" s="18"/>
      <c r="T118" s="18"/>
    </row>
    <row r="119" spans="1:20" ht="16.5" customHeight="1" x14ac:dyDescent="0.2">
      <c r="A119" s="96">
        <v>114</v>
      </c>
      <c r="B119" s="96" t="s">
        <v>76</v>
      </c>
      <c r="C119" s="97">
        <v>5454</v>
      </c>
      <c r="D119" s="97">
        <v>41476</v>
      </c>
      <c r="E119" s="98">
        <f>SUM(100-(((D119-$D$2)/$D$3)*100))</f>
        <v>71.385975496565806</v>
      </c>
      <c r="F119" s="99">
        <v>52151.08</v>
      </c>
      <c r="G119" s="98">
        <f>SUM(100-(((F119-$F$2)/$F$3)*100))</f>
        <v>93.860414040361107</v>
      </c>
      <c r="H119" s="99">
        <v>17.91809875429</v>
      </c>
      <c r="I119" s="98">
        <f>SUM((H119-$H$2)/$H$3)*100</f>
        <v>32.543759568353195</v>
      </c>
      <c r="J119" s="100">
        <v>4</v>
      </c>
      <c r="K119" s="101">
        <f>SUM(J119/C119)</f>
        <v>7.334066740007334E-4</v>
      </c>
      <c r="L119" s="102">
        <f>SUM((K119-$K$2)/$K$3)*100</f>
        <v>0.76031649599454143</v>
      </c>
      <c r="M119" s="103">
        <v>3.7249999999999996</v>
      </c>
      <c r="N119" s="98">
        <f>SUM((M119-$M$2)/$M$3)*100</f>
        <v>20.549927641099853</v>
      </c>
      <c r="O119" s="104">
        <f>SUM(E119+G119+I119+L119+N119)</f>
        <v>219.10039324237454</v>
      </c>
      <c r="R119" s="82"/>
      <c r="S119" s="18"/>
      <c r="T119" s="18"/>
    </row>
    <row r="120" spans="1:20" ht="16.5" customHeight="1" x14ac:dyDescent="0.2">
      <c r="A120" s="96">
        <v>115</v>
      </c>
      <c r="B120" s="96" t="s">
        <v>101</v>
      </c>
      <c r="C120" s="97">
        <v>2129</v>
      </c>
      <c r="D120" s="97">
        <v>36284</v>
      </c>
      <c r="E120" s="98">
        <f>SUM(100-(((D120-$D$2)/$D$3)*100))</f>
        <v>77.409736402450335</v>
      </c>
      <c r="F120" s="99">
        <v>47033.56</v>
      </c>
      <c r="G120" s="98">
        <f>SUM(100-(((F120-$F$2)/$F$3)*100))</f>
        <v>94.588582600642823</v>
      </c>
      <c r="H120" s="99">
        <v>17.0271616774134</v>
      </c>
      <c r="I120" s="98">
        <f>SUM((H120-$H$2)/$H$3)*100</f>
        <v>29.90654662793278</v>
      </c>
      <c r="J120" s="100">
        <v>0</v>
      </c>
      <c r="K120" s="101">
        <f>SUM(J120/C120)</f>
        <v>0</v>
      </c>
      <c r="L120" s="102">
        <f>SUM((K120-$K$2)/$K$3)*100</f>
        <v>0</v>
      </c>
      <c r="M120" s="103">
        <v>3.5250000000000004</v>
      </c>
      <c r="N120" s="98">
        <f>SUM((M120-$M$2)/$M$3)*100</f>
        <v>17.076700434153409</v>
      </c>
      <c r="O120" s="104">
        <f>SUM(E120+G120+I120+L120+N120)</f>
        <v>218.98156606517938</v>
      </c>
      <c r="R120" s="82"/>
      <c r="S120" s="18"/>
      <c r="T120" s="18"/>
    </row>
    <row r="121" spans="1:20" ht="16.5" customHeight="1" x14ac:dyDescent="0.2">
      <c r="A121" s="96">
        <v>116</v>
      </c>
      <c r="B121" s="96" t="s">
        <v>122</v>
      </c>
      <c r="C121" s="97">
        <v>28152</v>
      </c>
      <c r="D121" s="97">
        <v>48740</v>
      </c>
      <c r="E121" s="98">
        <f>SUM(100-(((D121-$D$2)/$D$3)*100))</f>
        <v>62.958279190644149</v>
      </c>
      <c r="F121" s="99">
        <v>77614.320000000007</v>
      </c>
      <c r="G121" s="98">
        <f>SUM(100-(((F121-$F$2)/$F$3)*100))</f>
        <v>90.237266341689192</v>
      </c>
      <c r="H121" s="99">
        <v>21.815328429359699</v>
      </c>
      <c r="I121" s="98">
        <f>SUM((H121-$H$2)/$H$3)*100</f>
        <v>44.079730848071094</v>
      </c>
      <c r="J121" s="100">
        <v>14</v>
      </c>
      <c r="K121" s="101">
        <f>SUM(J121/C121)</f>
        <v>4.9730036942313162E-4</v>
      </c>
      <c r="L121" s="102">
        <f>SUM((K121-$K$2)/$K$3)*100</f>
        <v>0.5155470869579355</v>
      </c>
      <c r="M121" s="103">
        <v>3.7333333333333338</v>
      </c>
      <c r="N121" s="98">
        <f>SUM((M121-$M$2)/$M$3)*100</f>
        <v>20.694645441389305</v>
      </c>
      <c r="O121" s="104">
        <f>SUM(E121+G121+I121+L121+N121)</f>
        <v>218.48546890875164</v>
      </c>
      <c r="R121" s="82"/>
      <c r="S121" s="18"/>
      <c r="T121" s="18"/>
    </row>
    <row r="122" spans="1:20" ht="16.5" customHeight="1" x14ac:dyDescent="0.2">
      <c r="A122" s="96">
        <v>117</v>
      </c>
      <c r="B122" s="96" t="s">
        <v>154</v>
      </c>
      <c r="C122" s="97">
        <v>14872</v>
      </c>
      <c r="D122" s="97">
        <v>45519</v>
      </c>
      <c r="E122" s="98">
        <f>SUM(100-(((D122-$D$2)/$D$3)*100))</f>
        <v>66.695284945238541</v>
      </c>
      <c r="F122" s="99">
        <v>54205.440000000002</v>
      </c>
      <c r="G122" s="98">
        <f>SUM(100-(((F122-$F$2)/$F$3)*100))</f>
        <v>93.568100504996266</v>
      </c>
      <c r="H122" s="99">
        <v>22.184391232227799</v>
      </c>
      <c r="I122" s="98">
        <f>SUM((H122-$H$2)/$H$3)*100</f>
        <v>45.17217297985858</v>
      </c>
      <c r="J122" s="100">
        <v>11</v>
      </c>
      <c r="K122" s="101">
        <f>SUM(J122/C122)</f>
        <v>7.3964497041420117E-4</v>
      </c>
      <c r="L122" s="102">
        <f>SUM((K122-$K$2)/$K$3)*100</f>
        <v>0.76678368512467243</v>
      </c>
      <c r="M122" s="103">
        <v>3.1916666666666664</v>
      </c>
      <c r="N122" s="98">
        <f>SUM((M122-$M$2)/$M$3)*100</f>
        <v>11.287988422575976</v>
      </c>
      <c r="O122" s="104">
        <f>SUM(E122+G122+I122+L122+N122)</f>
        <v>217.49033053779402</v>
      </c>
      <c r="R122" s="82"/>
      <c r="S122" s="18"/>
      <c r="T122" s="18"/>
    </row>
    <row r="123" spans="1:20" ht="16.5" customHeight="1" x14ac:dyDescent="0.2">
      <c r="A123" s="96">
        <v>118</v>
      </c>
      <c r="B123" s="96" t="s">
        <v>128</v>
      </c>
      <c r="C123" s="97">
        <v>88145</v>
      </c>
      <c r="D123" s="97">
        <v>43778</v>
      </c>
      <c r="E123" s="98">
        <f>SUM(100-(((D123-$D$2)/$D$3)*100))</f>
        <v>68.715193985520699</v>
      </c>
      <c r="F123" s="99">
        <v>81757.78</v>
      </c>
      <c r="G123" s="98">
        <f>SUM(100-(((F123-$F$2)/$F$3)*100))</f>
        <v>89.647696139172183</v>
      </c>
      <c r="H123" s="99">
        <v>17.348155624206001</v>
      </c>
      <c r="I123" s="98">
        <f>SUM((H123-$H$2)/$H$3)*100</f>
        <v>30.856702831158472</v>
      </c>
      <c r="J123" s="100">
        <v>238</v>
      </c>
      <c r="K123" s="101">
        <f>SUM(J123/C123)</f>
        <v>2.700096432015429E-3</v>
      </c>
      <c r="L123" s="102">
        <f>SUM((K123-$K$2)/$K$3)*100</f>
        <v>2.7991671344339055</v>
      </c>
      <c r="M123" s="103">
        <v>3.975000000000001</v>
      </c>
      <c r="N123" s="98">
        <f>SUM((M123-$M$2)/$M$3)*100</f>
        <v>24.891461649782944</v>
      </c>
      <c r="O123" s="104">
        <f>SUM(E123+G123+I123+L123+N123)</f>
        <v>216.91022174006818</v>
      </c>
      <c r="R123" s="82"/>
      <c r="S123" s="18"/>
      <c r="T123" s="18"/>
    </row>
    <row r="124" spans="1:20" ht="16.5" customHeight="1" x14ac:dyDescent="0.2">
      <c r="A124" s="96">
        <v>119</v>
      </c>
      <c r="B124" s="96" t="s">
        <v>82</v>
      </c>
      <c r="C124" s="97">
        <v>4571</v>
      </c>
      <c r="D124" s="97">
        <v>37099</v>
      </c>
      <c r="E124" s="98">
        <f>SUM(100-(((D124-$D$2)/$D$3)*100))</f>
        <v>76.464173009095973</v>
      </c>
      <c r="F124" s="99">
        <v>52701.5</v>
      </c>
      <c r="G124" s="98">
        <f>SUM(100-(((F124-$F$2)/$F$3)*100))</f>
        <v>93.782095140005026</v>
      </c>
      <c r="H124" s="99">
        <v>19.0968974004203</v>
      </c>
      <c r="I124" s="98">
        <f>SUM((H124-$H$2)/$H$3)*100</f>
        <v>36.033055416970662</v>
      </c>
      <c r="J124" s="100">
        <v>6</v>
      </c>
      <c r="K124" s="101">
        <f>SUM(J124/C124)</f>
        <v>1.3126230584117262E-3</v>
      </c>
      <c r="L124" s="102">
        <f>SUM((K124-$K$2)/$K$3)*100</f>
        <v>1.3607852228683752</v>
      </c>
      <c r="M124" s="103">
        <v>3.0666666666666664</v>
      </c>
      <c r="N124" s="98">
        <f>SUM((M124-$M$2)/$M$3)*100</f>
        <v>9.1172214182344415</v>
      </c>
      <c r="O124" s="104">
        <f>SUM(E124+G124+I124+L124+N124)</f>
        <v>216.75733020717448</v>
      </c>
      <c r="R124" s="82"/>
      <c r="S124" s="18"/>
      <c r="T124" s="18"/>
    </row>
    <row r="125" spans="1:20" ht="16.5" customHeight="1" x14ac:dyDescent="0.2">
      <c r="A125" s="96">
        <v>120</v>
      </c>
      <c r="B125" s="96" t="s">
        <v>132</v>
      </c>
      <c r="C125" s="97">
        <v>12914</v>
      </c>
      <c r="D125" s="97">
        <v>41122</v>
      </c>
      <c r="E125" s="98">
        <f>SUM(100-(((D125-$D$2)/$D$3)*100))</f>
        <v>71.79668646742158</v>
      </c>
      <c r="F125" s="99">
        <v>64252.05</v>
      </c>
      <c r="G125" s="98">
        <f>SUM(100-(((F125-$F$2)/$F$3)*100))</f>
        <v>92.138574965396657</v>
      </c>
      <c r="H125" s="99">
        <v>17.204668069585502</v>
      </c>
      <c r="I125" s="98">
        <f>SUM((H125-$H$2)/$H$3)*100</f>
        <v>30.431973357376705</v>
      </c>
      <c r="J125" s="100">
        <v>10</v>
      </c>
      <c r="K125" s="101">
        <f>SUM(J125/C125)</f>
        <v>7.7435341489855971E-4</v>
      </c>
      <c r="L125" s="102">
        <f>SUM((K125-$K$2)/$K$3)*100</f>
        <v>0.80276563596759876</v>
      </c>
      <c r="M125" s="103">
        <v>3.6999999999999997</v>
      </c>
      <c r="N125" s="98">
        <f>SUM((M125-$M$2)/$M$3)*100</f>
        <v>20.115774240231548</v>
      </c>
      <c r="O125" s="104">
        <f>SUM(E125+G125+I125+L125+N125)</f>
        <v>215.2857746663941</v>
      </c>
      <c r="R125" s="82"/>
      <c r="S125" s="18"/>
      <c r="T125" s="18"/>
    </row>
    <row r="126" spans="1:20" ht="16.5" customHeight="1" x14ac:dyDescent="0.2">
      <c r="A126" s="96">
        <v>121</v>
      </c>
      <c r="B126" s="96" t="s">
        <v>84</v>
      </c>
      <c r="C126" s="97">
        <v>1734</v>
      </c>
      <c r="D126" s="97">
        <v>38558</v>
      </c>
      <c r="E126" s="98">
        <f>SUM(100-(((D126-$D$2)/$D$3)*100))</f>
        <v>74.771440504919255</v>
      </c>
      <c r="F126" s="99">
        <v>43578.43</v>
      </c>
      <c r="G126" s="98">
        <f>SUM(100-(((F126-$F$2)/$F$3)*100))</f>
        <v>95.080210779465006</v>
      </c>
      <c r="H126" s="99">
        <v>17.375718412212301</v>
      </c>
      <c r="I126" s="98">
        <f>SUM((H126-$H$2)/$H$3)*100</f>
        <v>30.938289896160988</v>
      </c>
      <c r="J126" s="100">
        <v>0</v>
      </c>
      <c r="K126" s="101">
        <f>SUM(J126/C126)</f>
        <v>0</v>
      </c>
      <c r="L126" s="102">
        <f>SUM((K126-$K$2)/$K$3)*100</f>
        <v>0</v>
      </c>
      <c r="M126" s="103">
        <v>3.3583333333333338</v>
      </c>
      <c r="N126" s="98">
        <f>SUM((M126-$M$2)/$M$3)*100</f>
        <v>14.182344428364701</v>
      </c>
      <c r="O126" s="104">
        <f>SUM(E126+G126+I126+L126+N126)</f>
        <v>214.97228560890997</v>
      </c>
      <c r="R126" s="82"/>
      <c r="S126" s="18"/>
      <c r="T126" s="18"/>
    </row>
    <row r="127" spans="1:20" ht="16.5" customHeight="1" x14ac:dyDescent="0.2">
      <c r="A127" s="96">
        <v>122</v>
      </c>
      <c r="B127" s="96" t="s">
        <v>83</v>
      </c>
      <c r="C127" s="97">
        <v>7348</v>
      </c>
      <c r="D127" s="97">
        <v>49767</v>
      </c>
      <c r="E127" s="98">
        <f>SUM(100-(((D127-$D$2)/$D$3)*100))</f>
        <v>61.766753294969376</v>
      </c>
      <c r="F127" s="99">
        <v>66497.009999999995</v>
      </c>
      <c r="G127" s="98">
        <f>SUM(100-(((F127-$F$2)/$F$3)*100))</f>
        <v>91.819141081192981</v>
      </c>
      <c r="H127" s="99">
        <v>24.399761559140099</v>
      </c>
      <c r="I127" s="98">
        <f>SUM((H127-$H$2)/$H$3)*100</f>
        <v>51.729766603011541</v>
      </c>
      <c r="J127" s="100">
        <v>2</v>
      </c>
      <c r="K127" s="101">
        <f>SUM(J127/C127)</f>
        <v>2.7218290691344586E-4</v>
      </c>
      <c r="L127" s="102">
        <f>SUM((K127-$K$2)/$K$3)*100</f>
        <v>0.282169717552683</v>
      </c>
      <c r="M127" s="103">
        <v>3</v>
      </c>
      <c r="N127" s="98">
        <f>SUM((M127-$M$2)/$M$3)*100</f>
        <v>7.9594790159189621</v>
      </c>
      <c r="O127" s="104">
        <f>SUM(E127+G127+I127+L127+N127)</f>
        <v>213.55730971264552</v>
      </c>
      <c r="R127" s="82"/>
      <c r="S127" s="18"/>
      <c r="T127" s="18"/>
    </row>
    <row r="128" spans="1:20" ht="16.5" customHeight="1" x14ac:dyDescent="0.2">
      <c r="A128" s="96">
        <v>123</v>
      </c>
      <c r="B128" s="96" t="s">
        <v>102</v>
      </c>
      <c r="C128" s="97">
        <v>5531</v>
      </c>
      <c r="D128" s="97">
        <v>44967</v>
      </c>
      <c r="E128" s="98">
        <f>SUM(100-(((D128-$D$2)/$D$3)*100))</f>
        <v>67.33571561165769</v>
      </c>
      <c r="F128" s="99">
        <v>61020.18</v>
      </c>
      <c r="G128" s="98">
        <f>SUM(100-(((F128-$F$2)/$F$3)*100))</f>
        <v>92.598435625426831</v>
      </c>
      <c r="H128" s="99">
        <v>18.602389865269501</v>
      </c>
      <c r="I128" s="98">
        <f>SUM((H128-$H$2)/$H$3)*100</f>
        <v>34.569291359236068</v>
      </c>
      <c r="J128" s="100">
        <v>4</v>
      </c>
      <c r="K128" s="101">
        <f>SUM(J128/C128)</f>
        <v>7.2319652865666245E-4</v>
      </c>
      <c r="L128" s="102">
        <f>SUM((K128-$K$2)/$K$3)*100</f>
        <v>0.74973172467080607</v>
      </c>
      <c r="M128" s="103">
        <v>3.5500000000000003</v>
      </c>
      <c r="N128" s="98">
        <f>SUM((M128-$M$2)/$M$3)*100</f>
        <v>17.510853835021717</v>
      </c>
      <c r="O128" s="104">
        <f>SUM(E128+G128+I128+L128+N128)</f>
        <v>212.7640281560131</v>
      </c>
      <c r="R128" s="82"/>
      <c r="S128" s="18"/>
      <c r="T128" s="18"/>
    </row>
    <row r="129" spans="1:20" ht="16.5" customHeight="1" x14ac:dyDescent="0.2">
      <c r="A129" s="96">
        <v>124</v>
      </c>
      <c r="B129" s="96" t="s">
        <v>131</v>
      </c>
      <c r="C129" s="97">
        <v>13955</v>
      </c>
      <c r="D129" s="97">
        <v>49512</v>
      </c>
      <c r="E129" s="98">
        <f>SUM(100-(((D129-$D$2)/$D$3)*100))</f>
        <v>62.062604418043435</v>
      </c>
      <c r="F129" s="99">
        <v>98649.16</v>
      </c>
      <c r="G129" s="98">
        <f>SUM(100-(((F129-$F$2)/$F$3)*100))</f>
        <v>87.244232771022922</v>
      </c>
      <c r="H129" s="99">
        <v>20.5069977749943</v>
      </c>
      <c r="I129" s="98">
        <f>SUM((H129-$H$2)/$H$3)*100</f>
        <v>40.207014556885653</v>
      </c>
      <c r="J129" s="100">
        <v>21</v>
      </c>
      <c r="K129" s="101">
        <f>SUM(J129/C129)</f>
        <v>1.5048369759942672E-3</v>
      </c>
      <c r="L129" s="102">
        <f>SUM((K129-$K$2)/$K$3)*100</f>
        <v>1.5600517655363455</v>
      </c>
      <c r="M129" s="103">
        <v>3.5833333333333335</v>
      </c>
      <c r="N129" s="98">
        <f>SUM((M129-$M$2)/$M$3)*100</f>
        <v>18.089725036179459</v>
      </c>
      <c r="O129" s="104">
        <f>SUM(E129+G129+I129+L129+N129)</f>
        <v>209.16362854766783</v>
      </c>
      <c r="R129" s="82"/>
      <c r="S129" s="18"/>
      <c r="T129" s="18"/>
    </row>
    <row r="130" spans="1:20" ht="16.5" customHeight="1" x14ac:dyDescent="0.2">
      <c r="A130" s="96">
        <v>125</v>
      </c>
      <c r="B130" s="96" t="s">
        <v>73</v>
      </c>
      <c r="C130" s="97">
        <v>4316</v>
      </c>
      <c r="D130" s="97">
        <v>41592</v>
      </c>
      <c r="E130" s="98">
        <f>SUM(100-(((D130-$D$2)/$D$3)*100))</f>
        <v>71.251392240579179</v>
      </c>
      <c r="F130" s="99">
        <v>58936.43</v>
      </c>
      <c r="G130" s="98">
        <f>SUM(100-(((F130-$F$2)/$F$3)*100))</f>
        <v>92.89493104459217</v>
      </c>
      <c r="H130" s="99">
        <v>17.1691585701947</v>
      </c>
      <c r="I130" s="98">
        <f>SUM((H130-$H$2)/$H$3)*100</f>
        <v>30.326863677095389</v>
      </c>
      <c r="J130" s="100">
        <v>2</v>
      </c>
      <c r="K130" s="101">
        <f>SUM(J130/C130)</f>
        <v>4.6339202965708991E-4</v>
      </c>
      <c r="L130" s="102">
        <f>SUM((K130-$K$2)/$K$3)*100</f>
        <v>0.4803945979094334</v>
      </c>
      <c r="M130" s="103">
        <v>3.35</v>
      </c>
      <c r="N130" s="98">
        <f>SUM((M130-$M$2)/$M$3)*100</f>
        <v>14.037626628075259</v>
      </c>
      <c r="O130" s="104">
        <f>SUM(E130+G130+I130+L130+N130)</f>
        <v>208.99120818825142</v>
      </c>
      <c r="R130" s="82"/>
      <c r="S130" s="18"/>
      <c r="T130" s="18"/>
    </row>
    <row r="131" spans="1:20" ht="16.5" customHeight="1" x14ac:dyDescent="0.2">
      <c r="A131" s="96">
        <v>126</v>
      </c>
      <c r="B131" s="96" t="s">
        <v>117</v>
      </c>
      <c r="C131" s="97">
        <v>2314</v>
      </c>
      <c r="D131" s="97">
        <v>38777</v>
      </c>
      <c r="E131" s="98">
        <f>SUM(100-(((D131-$D$2)/$D$3)*100))</f>
        <v>74.517356599220349</v>
      </c>
      <c r="F131" s="99">
        <v>75141.16</v>
      </c>
      <c r="G131" s="98">
        <f>SUM(100-(((F131-$F$2)/$F$3)*100))</f>
        <v>90.589170654040942</v>
      </c>
      <c r="H131" s="99">
        <v>16.746225021506898</v>
      </c>
      <c r="I131" s="98">
        <f>SUM((H131-$H$2)/$H$3)*100</f>
        <v>29.074961767874608</v>
      </c>
      <c r="J131" s="100">
        <v>3</v>
      </c>
      <c r="K131" s="101">
        <f>SUM(J131/C131)</f>
        <v>1.2964563526361278E-3</v>
      </c>
      <c r="L131" s="102">
        <f>SUM((K131-$K$2)/$K$3)*100</f>
        <v>1.344025335724145</v>
      </c>
      <c r="M131" s="103">
        <v>3.3166666666666664</v>
      </c>
      <c r="N131" s="98">
        <f>SUM((M131-$M$2)/$M$3)*100</f>
        <v>13.458755426917509</v>
      </c>
      <c r="O131" s="104">
        <f>SUM(E131+G131+I131+L131+N131)</f>
        <v>208.98426978377756</v>
      </c>
      <c r="R131" s="82"/>
      <c r="S131" s="18"/>
      <c r="T131" s="18"/>
    </row>
    <row r="132" spans="1:20" ht="16.5" customHeight="1" x14ac:dyDescent="0.2">
      <c r="A132" s="96">
        <v>127</v>
      </c>
      <c r="B132" s="96" t="s">
        <v>96</v>
      </c>
      <c r="C132" s="97">
        <v>11310</v>
      </c>
      <c r="D132" s="97">
        <v>56042</v>
      </c>
      <c r="E132" s="98">
        <f>SUM(100-(((D132-$D$2)/$D$3)*100))</f>
        <v>54.486495266382029</v>
      </c>
      <c r="F132" s="99">
        <v>67706.84</v>
      </c>
      <c r="G132" s="98">
        <f>SUM(100-(((F132-$F$2)/$F$3)*100))</f>
        <v>91.646995164951193</v>
      </c>
      <c r="H132" s="99">
        <v>24.134160225535101</v>
      </c>
      <c r="I132" s="98">
        <f>SUM((H132-$H$2)/$H$3)*100</f>
        <v>50.943574971576012</v>
      </c>
      <c r="J132" s="100">
        <v>2</v>
      </c>
      <c r="K132" s="101">
        <f>SUM(J132/C132)</f>
        <v>1.7683465959328028E-4</v>
      </c>
      <c r="L132" s="102">
        <f>SUM((K132-$K$2)/$K$3)*100</f>
        <v>0.18332299598382973</v>
      </c>
      <c r="M132" s="103">
        <v>3.2166666666666663</v>
      </c>
      <c r="N132" s="98">
        <f>SUM((M132-$M$2)/$M$3)*100</f>
        <v>11.722141823444282</v>
      </c>
      <c r="O132" s="104">
        <f>SUM(E132+G132+I132+L132+N132)</f>
        <v>208.98253022233735</v>
      </c>
      <c r="R132" s="82"/>
      <c r="S132" s="18"/>
      <c r="T132" s="18"/>
    </row>
    <row r="133" spans="1:20" ht="16.5" customHeight="1" x14ac:dyDescent="0.2">
      <c r="A133" s="96">
        <v>128</v>
      </c>
      <c r="B133" s="96" t="s">
        <v>146</v>
      </c>
      <c r="C133" s="97">
        <v>23975</v>
      </c>
      <c r="D133" s="97">
        <v>54543</v>
      </c>
      <c r="E133" s="98">
        <f>SUM(100-(((D133-$D$2)/$D$3)*100))</f>
        <v>56.225635789864484</v>
      </c>
      <c r="F133" s="99">
        <v>79002.720000000001</v>
      </c>
      <c r="G133" s="98">
        <f>SUM(100-(((F133-$F$2)/$F$3)*100))</f>
        <v>90.039711817408858</v>
      </c>
      <c r="H133" s="99">
        <v>23.412498235824501</v>
      </c>
      <c r="I133" s="98">
        <f>SUM((H133-$H$2)/$H$3)*100</f>
        <v>48.807423735681326</v>
      </c>
      <c r="J133" s="100">
        <v>13</v>
      </c>
      <c r="K133" s="101">
        <f>SUM(J133/C133)</f>
        <v>5.4223149113660058E-4</v>
      </c>
      <c r="L133" s="102">
        <f>SUM((K133-$K$2)/$K$3)*100</f>
        <v>0.5621268008238266</v>
      </c>
      <c r="M133" s="103">
        <v>3.2916666666666661</v>
      </c>
      <c r="N133" s="98">
        <f>SUM((M133-$M$2)/$M$3)*100</f>
        <v>13.024602026049198</v>
      </c>
      <c r="O133" s="104">
        <f>SUM(E133+G133+I133+L133+N133)</f>
        <v>208.65950016982765</v>
      </c>
      <c r="R133" s="82"/>
      <c r="S133" s="18"/>
      <c r="T133" s="18"/>
    </row>
    <row r="134" spans="1:20" ht="16.5" customHeight="1" x14ac:dyDescent="0.2">
      <c r="A134" s="96">
        <v>129</v>
      </c>
      <c r="B134" s="96" t="s">
        <v>71</v>
      </c>
      <c r="C134" s="97">
        <v>10345</v>
      </c>
      <c r="D134" s="97">
        <v>48460</v>
      </c>
      <c r="E134" s="98">
        <f>SUM(100-(((D134-$D$2)/$D$3)*100))</f>
        <v>63.283135325784293</v>
      </c>
      <c r="F134" s="99">
        <v>71091.350000000006</v>
      </c>
      <c r="G134" s="98">
        <f>SUM(100-(((F134-$F$2)/$F$3)*100))</f>
        <v>91.165415459555021</v>
      </c>
      <c r="H134" s="99">
        <v>20.0099561421824</v>
      </c>
      <c r="I134" s="98">
        <f>SUM((H134-$H$2)/$H$3)*100</f>
        <v>38.735749458597695</v>
      </c>
      <c r="J134" s="100">
        <v>10</v>
      </c>
      <c r="K134" s="101">
        <f>SUM(J134/C134)</f>
        <v>9.666505558240696E-4</v>
      </c>
      <c r="L134" s="102">
        <f>SUM((K134-$K$2)/$K$3)*100</f>
        <v>1.0021184555713456</v>
      </c>
      <c r="M134" s="103">
        <v>3.3416666666666668</v>
      </c>
      <c r="N134" s="98">
        <f>SUM((M134-$M$2)/$M$3)*100</f>
        <v>13.892908827785824</v>
      </c>
      <c r="O134" s="104">
        <f>SUM(E134+G134+I134+L134+N134)</f>
        <v>208.07932752729417</v>
      </c>
      <c r="R134" s="82"/>
      <c r="S134" s="18"/>
      <c r="T134" s="18"/>
    </row>
    <row r="135" spans="1:20" ht="16.5" customHeight="1" x14ac:dyDescent="0.2">
      <c r="A135" s="96">
        <v>130</v>
      </c>
      <c r="B135" s="96" t="s">
        <v>172</v>
      </c>
      <c r="C135" s="97">
        <v>9719</v>
      </c>
      <c r="D135" s="97">
        <v>45856</v>
      </c>
      <c r="E135" s="98">
        <f>SUM(100-(((D135-$D$2)/$D$3)*100))</f>
        <v>66.30429738258772</v>
      </c>
      <c r="F135" s="99">
        <v>73760.639999999999</v>
      </c>
      <c r="G135" s="98">
        <f>SUM(100-(((F135-$F$2)/$F$3)*100))</f>
        <v>90.785603938295822</v>
      </c>
      <c r="H135" s="99">
        <v>18.035072549029799</v>
      </c>
      <c r="I135" s="98">
        <f>SUM((H135-$H$2)/$H$3)*100</f>
        <v>32.890007146531616</v>
      </c>
      <c r="J135" s="100">
        <v>7</v>
      </c>
      <c r="K135" s="101">
        <f>SUM(J135/C135)</f>
        <v>7.202387076859759E-4</v>
      </c>
      <c r="L135" s="102">
        <f>SUM((K135-$K$2)/$K$3)*100</f>
        <v>0.7466653766868917</v>
      </c>
      <c r="M135" s="103">
        <v>3.4416666666666664</v>
      </c>
      <c r="N135" s="98">
        <f>SUM((M135-$M$2)/$M$3)*100</f>
        <v>15.629522431259044</v>
      </c>
      <c r="O135" s="104">
        <f>SUM(E135+G135+I135+L135+N135)</f>
        <v>206.3560962753611</v>
      </c>
      <c r="R135" s="82"/>
      <c r="S135" s="18"/>
      <c r="T135" s="18"/>
    </row>
    <row r="136" spans="1:20" ht="16.5" customHeight="1" x14ac:dyDescent="0.2">
      <c r="A136" s="96">
        <v>131</v>
      </c>
      <c r="B136" s="96" t="s">
        <v>94</v>
      </c>
      <c r="C136" s="97">
        <v>34754</v>
      </c>
      <c r="D136" s="97">
        <v>55678</v>
      </c>
      <c r="E136" s="98">
        <f>SUM(100-(((D136-$D$2)/$D$3)*100))</f>
        <v>54.908808242064225</v>
      </c>
      <c r="F136" s="99">
        <v>89423.73</v>
      </c>
      <c r="G136" s="98">
        <f>SUM(100-(((F136-$F$2)/$F$3)*100))</f>
        <v>88.556913147666236</v>
      </c>
      <c r="H136" s="99">
        <v>23.772886046234898</v>
      </c>
      <c r="I136" s="98">
        <f>SUM((H136-$H$2)/$H$3)*100</f>
        <v>49.874187508175801</v>
      </c>
      <c r="J136" s="100">
        <v>35</v>
      </c>
      <c r="K136" s="101">
        <f>SUM(J136/C136)</f>
        <v>1.007078321919779E-3</v>
      </c>
      <c r="L136" s="102">
        <f>SUM((K136-$K$2)/$K$3)*100</f>
        <v>1.0440295787563878</v>
      </c>
      <c r="M136" s="103">
        <v>3.2166666666666668</v>
      </c>
      <c r="N136" s="98">
        <f>SUM((M136-$M$2)/$M$3)*100</f>
        <v>11.722141823444289</v>
      </c>
      <c r="O136" s="104">
        <f>SUM(E136+G136+I136+L136+N136)</f>
        <v>206.1060803001069</v>
      </c>
      <c r="R136" s="82"/>
      <c r="S136" s="18"/>
      <c r="T136" s="18"/>
    </row>
    <row r="137" spans="1:20" ht="16.5" customHeight="1" x14ac:dyDescent="0.2">
      <c r="A137" s="96">
        <v>132</v>
      </c>
      <c r="B137" s="96" t="s">
        <v>109</v>
      </c>
      <c r="C137" s="97">
        <v>8264</v>
      </c>
      <c r="D137" s="97">
        <v>45939</v>
      </c>
      <c r="E137" s="98">
        <f>SUM(100-(((D137-$D$2)/$D$3)*100))</f>
        <v>66.208000742528313</v>
      </c>
      <c r="F137" s="99">
        <v>79276.429999999993</v>
      </c>
      <c r="G137" s="98">
        <f>SUM(100-(((F137-$F$2)/$F$3)*100))</f>
        <v>90.000765801245805</v>
      </c>
      <c r="H137" s="99">
        <v>17.635556903402101</v>
      </c>
      <c r="I137" s="98">
        <f>SUM((H137-$H$2)/$H$3)*100</f>
        <v>31.707423260536583</v>
      </c>
      <c r="J137" s="100">
        <v>11</v>
      </c>
      <c r="K137" s="101">
        <f>SUM(J137/C137)</f>
        <v>1.3310745401742497E-3</v>
      </c>
      <c r="L137" s="102">
        <f>SUM((K137-$K$2)/$K$3)*100</f>
        <v>1.3799137179542751</v>
      </c>
      <c r="M137" s="103">
        <v>3.3749999999999996</v>
      </c>
      <c r="N137" s="98">
        <f>SUM((M137-$M$2)/$M$3)*100</f>
        <v>14.471780028943556</v>
      </c>
      <c r="O137" s="104">
        <f>SUM(E137+G137+I137+L137+N137)</f>
        <v>203.76788355120854</v>
      </c>
      <c r="R137" s="82"/>
      <c r="S137" s="18"/>
      <c r="T137" s="18"/>
    </row>
    <row r="138" spans="1:20" ht="16.5" customHeight="1" x14ac:dyDescent="0.2">
      <c r="A138" s="96">
        <v>133</v>
      </c>
      <c r="B138" s="96" t="s">
        <v>133</v>
      </c>
      <c r="C138" s="97">
        <v>4179</v>
      </c>
      <c r="D138" s="97">
        <v>42925</v>
      </c>
      <c r="E138" s="98">
        <f>SUM(100-(((D138-$D$2)/$D$3)*100))</f>
        <v>69.704844997215517</v>
      </c>
      <c r="F138" s="99">
        <v>50428.3</v>
      </c>
      <c r="G138" s="98">
        <f>SUM(100-(((F138-$F$2)/$F$3)*100))</f>
        <v>94.105547275264371</v>
      </c>
      <c r="H138" s="99">
        <v>17.201590348906102</v>
      </c>
      <c r="I138" s="98">
        <f>SUM((H138-$H$2)/$H$3)*100</f>
        <v>30.422863168774871</v>
      </c>
      <c r="J138" s="100">
        <v>6</v>
      </c>
      <c r="K138" s="101">
        <f>SUM(J138/C138)</f>
        <v>1.4357501794687725E-3</v>
      </c>
      <c r="L138" s="102">
        <f>SUM((K138-$K$2)/$K$3)*100</f>
        <v>1.4884300678945546</v>
      </c>
      <c r="M138" s="103">
        <v>2.9750000000000001</v>
      </c>
      <c r="N138" s="98">
        <f>SUM((M138-$M$2)/$M$3)*100</f>
        <v>7.5253256150506553</v>
      </c>
      <c r="O138" s="104">
        <f>SUM(E138+G138+I138+L138+N138)</f>
        <v>203.24701112419996</v>
      </c>
      <c r="R138" s="82"/>
      <c r="S138" s="18"/>
      <c r="T138" s="18"/>
    </row>
    <row r="139" spans="1:20" ht="16.5" customHeight="1" x14ac:dyDescent="0.2">
      <c r="A139" s="96">
        <v>134</v>
      </c>
      <c r="B139" s="96" t="s">
        <v>67</v>
      </c>
      <c r="C139" s="97">
        <v>17055</v>
      </c>
      <c r="D139" s="97">
        <v>48978</v>
      </c>
      <c r="E139" s="98">
        <f>SUM(100-(((D139-$D$2)/$D$3)*100))</f>
        <v>62.682151475775015</v>
      </c>
      <c r="F139" s="99">
        <v>89145.59</v>
      </c>
      <c r="G139" s="98">
        <f>SUM(100-(((F139-$F$2)/$F$3)*100))</f>
        <v>88.596489505620227</v>
      </c>
      <c r="H139" s="99">
        <v>17.7457672598741</v>
      </c>
      <c r="I139" s="98">
        <f>SUM((H139-$H$2)/$H$3)*100</f>
        <v>32.033650763914537</v>
      </c>
      <c r="J139" s="100">
        <v>9</v>
      </c>
      <c r="K139" s="101">
        <f>SUM(J139/C139)</f>
        <v>5.2770448548812663E-4</v>
      </c>
      <c r="L139" s="102">
        <f>SUM((K139-$K$2)/$K$3)*100</f>
        <v>0.54706677693327543</v>
      </c>
      <c r="M139" s="103">
        <v>3.6333333333333333</v>
      </c>
      <c r="N139" s="98">
        <f>SUM((M139-$M$2)/$M$3)*100</f>
        <v>18.958031837916067</v>
      </c>
      <c r="O139" s="104">
        <f>SUM(E139+G139+I139+L139+N139)</f>
        <v>202.8173903601591</v>
      </c>
      <c r="R139" s="82"/>
      <c r="S139" s="18"/>
      <c r="T139" s="18"/>
    </row>
    <row r="140" spans="1:20" ht="16.5" customHeight="1" x14ac:dyDescent="0.2">
      <c r="A140" s="96">
        <v>135</v>
      </c>
      <c r="B140" s="96" t="s">
        <v>151</v>
      </c>
      <c r="C140" s="97">
        <v>128278</v>
      </c>
      <c r="D140" s="97">
        <v>46074</v>
      </c>
      <c r="E140" s="98">
        <f>SUM(100-(((D140-$D$2)/$D$3)*100))</f>
        <v>66.051373677371458</v>
      </c>
      <c r="F140" s="99">
        <v>109672.48</v>
      </c>
      <c r="G140" s="98">
        <f>SUM(100-(((F140-$F$2)/$F$3)*100))</f>
        <v>85.675731806898796</v>
      </c>
      <c r="H140" s="99">
        <v>14.7479649617975</v>
      </c>
      <c r="I140" s="98">
        <f>SUM((H140-$H$2)/$H$3)*100</f>
        <v>23.160024086455376</v>
      </c>
      <c r="J140" s="100">
        <v>421</v>
      </c>
      <c r="K140" s="101">
        <f>SUM(J140/C140)</f>
        <v>3.2819345484026881E-3</v>
      </c>
      <c r="L140" s="102">
        <f>SUM((K140-$K$2)/$K$3)*100</f>
        <v>3.4023537886736821</v>
      </c>
      <c r="M140" s="103">
        <v>3.933333333333334</v>
      </c>
      <c r="N140" s="98">
        <f>SUM((M140-$M$2)/$M$3)*100</f>
        <v>24.167872648335763</v>
      </c>
      <c r="O140" s="104">
        <f>SUM(E140+G140+I140+L140+N140)</f>
        <v>202.45735600773506</v>
      </c>
      <c r="R140" s="82"/>
      <c r="S140" s="18"/>
      <c r="T140" s="18"/>
    </row>
    <row r="141" spans="1:20" ht="16.5" customHeight="1" x14ac:dyDescent="0.2">
      <c r="A141" s="96">
        <v>136</v>
      </c>
      <c r="B141" s="96" t="s">
        <v>171</v>
      </c>
      <c r="C141" s="97">
        <v>8925</v>
      </c>
      <c r="D141" s="97">
        <v>61717</v>
      </c>
      <c r="E141" s="98">
        <f>SUM(100-(((D141-$D$2)/$D$3)*100))</f>
        <v>47.902357527380737</v>
      </c>
      <c r="F141" s="99">
        <v>110140.57</v>
      </c>
      <c r="G141" s="98">
        <f>SUM(100-(((F141-$F$2)/$F$3)*100))</f>
        <v>85.60912758817912</v>
      </c>
      <c r="H141" s="99">
        <v>25.6932031754069</v>
      </c>
      <c r="I141" s="98">
        <f>SUM((H141-$H$2)/$H$3)*100</f>
        <v>55.55841068644726</v>
      </c>
      <c r="J141" s="100">
        <v>6</v>
      </c>
      <c r="K141" s="101">
        <f>SUM(J141/C141)</f>
        <v>6.7226890756302523E-4</v>
      </c>
      <c r="L141" s="102">
        <f>SUM((K141-$K$2)/$K$3)*100</f>
        <v>0.69693549061415605</v>
      </c>
      <c r="M141" s="103">
        <v>3.149999999999999</v>
      </c>
      <c r="N141" s="98">
        <f>SUM((M141-$M$2)/$M$3)*100</f>
        <v>10.564399421128785</v>
      </c>
      <c r="O141" s="104">
        <f>SUM(E141+G141+I141+L141+N141)</f>
        <v>200.33123071375007</v>
      </c>
      <c r="R141" s="82"/>
      <c r="S141" s="18"/>
      <c r="T141" s="18"/>
    </row>
    <row r="142" spans="1:20" ht="16.5" customHeight="1" x14ac:dyDescent="0.2">
      <c r="A142" s="96">
        <v>137</v>
      </c>
      <c r="B142" s="96" t="s">
        <v>70</v>
      </c>
      <c r="C142" s="97">
        <v>1195</v>
      </c>
      <c r="D142" s="97">
        <v>39209</v>
      </c>
      <c r="E142" s="98">
        <f>SUM(100-(((D142-$D$2)/$D$3)*100))</f>
        <v>74.01614999071839</v>
      </c>
      <c r="F142" s="99">
        <v>70331.37</v>
      </c>
      <c r="G142" s="98">
        <f>SUM(100-(((F142-$F$2)/$F$3)*100))</f>
        <v>91.273552514699489</v>
      </c>
      <c r="H142" s="99">
        <v>17.558138635475899</v>
      </c>
      <c r="I142" s="98">
        <f>SUM((H142-$H$2)/$H$3)*100</f>
        <v>31.478261781798171</v>
      </c>
      <c r="J142" s="100">
        <v>3</v>
      </c>
      <c r="K142" s="101">
        <f>SUM(J142/C142)</f>
        <v>2.5104602510460251E-3</v>
      </c>
      <c r="L142" s="102">
        <f>SUM((K142-$K$2)/$K$3)*100</f>
        <v>2.6025729095110219</v>
      </c>
      <c r="M142" s="103">
        <v>2.5416666666666665</v>
      </c>
      <c r="N142" s="98">
        <f>SUM((M142-$M$2)/$M$3)*100</f>
        <v>0</v>
      </c>
      <c r="O142" s="104">
        <f>SUM(E142+G142+I142+L142+N142)</f>
        <v>199.3705371967271</v>
      </c>
      <c r="R142" s="82"/>
      <c r="S142" s="18"/>
      <c r="T142" s="18"/>
    </row>
    <row r="143" spans="1:20" ht="16.5" customHeight="1" x14ac:dyDescent="0.2">
      <c r="A143" s="96">
        <v>138</v>
      </c>
      <c r="B143" s="96" t="s">
        <v>152</v>
      </c>
      <c r="C143" s="97">
        <v>18512</v>
      </c>
      <c r="D143" s="97">
        <v>44599</v>
      </c>
      <c r="E143" s="98">
        <f>SUM(100-(((D143-$D$2)/$D$3)*100))</f>
        <v>67.762669389270457</v>
      </c>
      <c r="F143" s="99">
        <v>85460.24</v>
      </c>
      <c r="G143" s="98">
        <f>SUM(100-(((F143-$F$2)/$F$3)*100))</f>
        <v>89.120875537064009</v>
      </c>
      <c r="H143" s="99">
        <v>14.5902164383401</v>
      </c>
      <c r="I143" s="98">
        <f>SUM((H143-$H$2)/$H$3)*100</f>
        <v>22.693081517567663</v>
      </c>
      <c r="J143" s="100">
        <v>58</v>
      </c>
      <c r="K143" s="101">
        <f>SUM(J143/C143)</f>
        <v>3.1331028522039758E-3</v>
      </c>
      <c r="L143" s="102">
        <f>SUM((K143-$K$2)/$K$3)*100</f>
        <v>3.248061228000017</v>
      </c>
      <c r="M143" s="103">
        <v>3.4666666666666668</v>
      </c>
      <c r="N143" s="98">
        <f>SUM((M143-$M$2)/$M$3)*100</f>
        <v>16.063675832127359</v>
      </c>
      <c r="O143" s="104">
        <f>SUM(E143+G143+I143+L143+N143)</f>
        <v>198.88836350402951</v>
      </c>
      <c r="R143" s="82"/>
      <c r="S143" s="18"/>
      <c r="T143" s="18"/>
    </row>
    <row r="144" spans="1:20" ht="16.5" customHeight="1" x14ac:dyDescent="0.2">
      <c r="A144" s="96">
        <v>139</v>
      </c>
      <c r="B144" s="96" t="s">
        <v>95</v>
      </c>
      <c r="C144" s="97">
        <v>2914</v>
      </c>
      <c r="D144" s="97">
        <v>36745</v>
      </c>
      <c r="E144" s="98">
        <f>SUM(100-(((D144-$D$2)/$D$3)*100))</f>
        <v>76.874883979951733</v>
      </c>
      <c r="F144" s="99">
        <v>90582.26</v>
      </c>
      <c r="G144" s="98">
        <f>SUM(100-(((F144-$F$2)/$F$3)*100))</f>
        <v>88.392066674737322</v>
      </c>
      <c r="H144" s="99">
        <v>13.531853508282101</v>
      </c>
      <c r="I144" s="98">
        <f>SUM((H144-$H$2)/$H$3)*100</f>
        <v>19.560280686564852</v>
      </c>
      <c r="J144" s="100">
        <v>4</v>
      </c>
      <c r="K144" s="101">
        <f>SUM(J144/C144)</f>
        <v>1.3726835964310226E-3</v>
      </c>
      <c r="L144" s="102">
        <f>SUM((K144-$K$2)/$K$3)*100</f>
        <v>1.4230494746582802</v>
      </c>
      <c r="M144" s="103">
        <v>3.2583333333333342</v>
      </c>
      <c r="N144" s="98">
        <f>SUM((M144-$M$2)/$M$3)*100</f>
        <v>12.445730824891481</v>
      </c>
      <c r="O144" s="104">
        <f>SUM(E144+G144+I144+L144+N144)</f>
        <v>198.69601164080368</v>
      </c>
      <c r="R144" s="82"/>
      <c r="S144" s="18"/>
      <c r="T144" s="18"/>
    </row>
    <row r="145" spans="1:20" ht="16.5" customHeight="1" x14ac:dyDescent="0.2">
      <c r="A145" s="96">
        <v>140</v>
      </c>
      <c r="B145" s="96" t="s">
        <v>162</v>
      </c>
      <c r="C145" s="97">
        <v>6902</v>
      </c>
      <c r="D145" s="97">
        <v>44966</v>
      </c>
      <c r="E145" s="98">
        <f>SUM(100-(((D145-$D$2)/$D$3)*100))</f>
        <v>67.336875812140335</v>
      </c>
      <c r="F145" s="99">
        <v>118118.81</v>
      </c>
      <c r="G145" s="98">
        <f>SUM(100-(((F145-$F$2)/$F$3)*100))</f>
        <v>84.473909057644434</v>
      </c>
      <c r="H145" s="99">
        <v>13.362578562660699</v>
      </c>
      <c r="I145" s="98">
        <f>SUM((H145-$H$2)/$H$3)*100</f>
        <v>19.059219401017348</v>
      </c>
      <c r="J145" s="100">
        <v>4</v>
      </c>
      <c r="K145" s="101">
        <f>SUM(J145/C145)</f>
        <v>5.7954216169226315E-4</v>
      </c>
      <c r="L145" s="102">
        <f>SUM((K145-$K$2)/$K$3)*100</f>
        <v>0.60080645742599659</v>
      </c>
      <c r="M145" s="103">
        <v>3.8666666666666667</v>
      </c>
      <c r="N145" s="98">
        <f>SUM((M145-$M$2)/$M$3)*100</f>
        <v>23.010130246020267</v>
      </c>
      <c r="O145" s="104">
        <f>SUM(E145+G145+I145+L145+N145)</f>
        <v>194.48094097424837</v>
      </c>
      <c r="P145" s="79"/>
      <c r="R145" s="82"/>
      <c r="S145" s="18"/>
      <c r="T145" s="18"/>
    </row>
    <row r="146" spans="1:20" ht="16.5" customHeight="1" x14ac:dyDescent="0.2">
      <c r="A146" s="96">
        <v>141</v>
      </c>
      <c r="B146" s="96" t="s">
        <v>130</v>
      </c>
      <c r="C146" s="97">
        <v>10217</v>
      </c>
      <c r="D146" s="97">
        <v>44251</v>
      </c>
      <c r="E146" s="98">
        <f>SUM(100-(((D146-$D$2)/$D$3)*100))</f>
        <v>68.166419157230365</v>
      </c>
      <c r="F146" s="99">
        <v>130970.04</v>
      </c>
      <c r="G146" s="98">
        <f>SUM(100-(((F146-$F$2)/$F$3)*100))</f>
        <v>82.645315979952684</v>
      </c>
      <c r="H146" s="99">
        <v>12.939413645095801</v>
      </c>
      <c r="I146" s="98">
        <f>SUM((H146-$H$2)/$H$3)*100</f>
        <v>17.806632629742303</v>
      </c>
      <c r="J146" s="100">
        <v>2</v>
      </c>
      <c r="K146" s="101">
        <f>SUM(J146/C146)</f>
        <v>1.9575217774297739E-4</v>
      </c>
      <c r="L146" s="102">
        <f>SUM((K146-$K$2)/$K$3)*100</f>
        <v>0.20293462705071103</v>
      </c>
      <c r="M146" s="103">
        <v>3.9499999999999997</v>
      </c>
      <c r="N146" s="98">
        <f>SUM((M146-$M$2)/$M$3)*100</f>
        <v>24.457308248914618</v>
      </c>
      <c r="O146" s="104">
        <f>SUM(E146+G146+I146+L146+N146)</f>
        <v>193.2786106428907</v>
      </c>
      <c r="R146" s="82"/>
      <c r="S146" s="18"/>
      <c r="T146" s="18"/>
    </row>
    <row r="147" spans="1:20" ht="16.5" customHeight="1" x14ac:dyDescent="0.2">
      <c r="A147" s="96">
        <v>142</v>
      </c>
      <c r="B147" s="96" t="s">
        <v>123</v>
      </c>
      <c r="C147" s="97">
        <v>1655</v>
      </c>
      <c r="D147" s="97">
        <v>43852</v>
      </c>
      <c r="E147" s="98">
        <f>SUM(100-(((D147-$D$2)/$D$3)*100))</f>
        <v>68.629339149805077</v>
      </c>
      <c r="F147" s="99">
        <v>108057.49</v>
      </c>
      <c r="G147" s="98">
        <f>SUM(100-(((F147-$F$2)/$F$3)*100))</f>
        <v>85.905527673484428</v>
      </c>
      <c r="H147" s="99">
        <v>15.679713933460199</v>
      </c>
      <c r="I147" s="98">
        <f>SUM((H147-$H$2)/$H$3)*100</f>
        <v>25.9180420307828</v>
      </c>
      <c r="J147" s="100">
        <v>0</v>
      </c>
      <c r="K147" s="101">
        <f>SUM(J147/C147)</f>
        <v>0</v>
      </c>
      <c r="L147" s="102">
        <f>SUM((K147-$K$2)/$K$3)*100</f>
        <v>0</v>
      </c>
      <c r="M147" s="103">
        <v>3.1999999999999997</v>
      </c>
      <c r="N147" s="98">
        <f>SUM((M147-$M$2)/$M$3)*100</f>
        <v>11.432706222865411</v>
      </c>
      <c r="O147" s="104">
        <f>SUM(E147+G147+I147+L147+N147)</f>
        <v>191.88561507693774</v>
      </c>
      <c r="R147" s="82"/>
      <c r="S147" s="18"/>
      <c r="T147" s="18"/>
    </row>
    <row r="148" spans="1:20" ht="16.5" customHeight="1" x14ac:dyDescent="0.2">
      <c r="A148" s="96">
        <v>143</v>
      </c>
      <c r="B148" s="96" t="s">
        <v>99</v>
      </c>
      <c r="C148" s="97">
        <v>22413</v>
      </c>
      <c r="D148" s="97">
        <v>52791</v>
      </c>
      <c r="E148" s="98">
        <f>SUM(100-(((D148-$D$2)/$D$3)*100))</f>
        <v>58.258307035455722</v>
      </c>
      <c r="F148" s="99">
        <v>99419.42</v>
      </c>
      <c r="G148" s="98">
        <f>SUM(100-(((F148-$F$2)/$F$3)*100))</f>
        <v>87.134632981429021</v>
      </c>
      <c r="H148" s="99">
        <v>18.3495736589465</v>
      </c>
      <c r="I148" s="98">
        <f>SUM((H148-$H$2)/$H$3)*100</f>
        <v>33.820944266980788</v>
      </c>
      <c r="J148" s="100">
        <v>11</v>
      </c>
      <c r="K148" s="101">
        <f>SUM(J148/C148)</f>
        <v>4.9078659706420385E-4</v>
      </c>
      <c r="L148" s="102">
        <f>SUM((K148-$K$2)/$K$3)*100</f>
        <v>0.50879431424504218</v>
      </c>
      <c r="M148" s="103">
        <v>3.2000000000000006</v>
      </c>
      <c r="N148" s="98">
        <f>SUM((M148-$M$2)/$M$3)*100</f>
        <v>11.432706222865427</v>
      </c>
      <c r="O148" s="104">
        <f>SUM(E148+G148+I148+L148+N148)</f>
        <v>191.155384820976</v>
      </c>
      <c r="R148" s="82"/>
      <c r="S148" s="18"/>
      <c r="T148" s="18"/>
    </row>
    <row r="149" spans="1:20" ht="16.5" customHeight="1" x14ac:dyDescent="0.2">
      <c r="A149" s="96">
        <v>144</v>
      </c>
      <c r="B149" s="96" t="s">
        <v>104</v>
      </c>
      <c r="C149" s="97">
        <v>2910</v>
      </c>
      <c r="D149" s="97">
        <v>38504</v>
      </c>
      <c r="E149" s="98">
        <f>SUM(100-(((D149-$D$2)/$D$3)*100))</f>
        <v>74.834091330981991</v>
      </c>
      <c r="F149" s="99">
        <v>108754.48</v>
      </c>
      <c r="G149" s="98">
        <f>SUM(100-(((F149-$F$2)/$F$3)*100))</f>
        <v>85.806353424076377</v>
      </c>
      <c r="H149" s="99">
        <v>11.8771832084122</v>
      </c>
      <c r="I149" s="98">
        <f>SUM((H149-$H$2)/$H$3)*100</f>
        <v>14.662383808993734</v>
      </c>
      <c r="J149" s="100">
        <v>1</v>
      </c>
      <c r="K149" s="101">
        <f>SUM(J149/C149)</f>
        <v>3.4364261168384882E-4</v>
      </c>
      <c r="L149" s="102">
        <f>SUM((K149-$K$2)/$K$3)*100</f>
        <v>0.35625138910259696</v>
      </c>
      <c r="M149" s="103">
        <v>3.4000000000000004</v>
      </c>
      <c r="N149" s="98">
        <f>SUM((M149-$M$2)/$M$3)*100</f>
        <v>14.905933429811876</v>
      </c>
      <c r="O149" s="104">
        <f>SUM(E149+G149+I149+L149+N149)</f>
        <v>190.56501338296655</v>
      </c>
      <c r="R149" s="82"/>
      <c r="S149" s="18"/>
      <c r="T149" s="18"/>
    </row>
    <row r="150" spans="1:20" ht="16.5" customHeight="1" x14ac:dyDescent="0.2">
      <c r="A150" s="96">
        <v>145</v>
      </c>
      <c r="B150" s="96" t="s">
        <v>111</v>
      </c>
      <c r="C150" s="97">
        <v>18259</v>
      </c>
      <c r="D150" s="97">
        <v>53221</v>
      </c>
      <c r="E150" s="98">
        <f>SUM(100-(((D150-$D$2)/$D$3)*100))</f>
        <v>57.759420827919065</v>
      </c>
      <c r="F150" s="99">
        <v>115616.86</v>
      </c>
      <c r="G150" s="98">
        <f>SUM(100-(((F150-$F$2)/$F$3)*100))</f>
        <v>84.829909880190669</v>
      </c>
      <c r="H150" s="99">
        <v>17.568654720405402</v>
      </c>
      <c r="I150" s="98">
        <f>SUM((H150-$H$2)/$H$3)*100</f>
        <v>31.509389855798496</v>
      </c>
      <c r="J150" s="100">
        <v>3</v>
      </c>
      <c r="K150" s="101">
        <f>SUM(J150/C150)</f>
        <v>1.6430253573580152E-4</v>
      </c>
      <c r="L150" s="102">
        <f>SUM((K150-$K$2)/$K$3)*100</f>
        <v>0.17033104917386885</v>
      </c>
      <c r="M150" s="103">
        <v>3.4666666666666668</v>
      </c>
      <c r="N150" s="98">
        <f>SUM((M150-$M$2)/$M$3)*100</f>
        <v>16.063675832127359</v>
      </c>
      <c r="O150" s="104">
        <f>SUM(E150+G150+I150+L150+N150)</f>
        <v>190.33272744520949</v>
      </c>
      <c r="R150" s="82"/>
      <c r="S150" s="18"/>
      <c r="T150" s="18"/>
    </row>
    <row r="151" spans="1:20" ht="16.5" customHeight="1" x14ac:dyDescent="0.2">
      <c r="A151" s="96">
        <v>146</v>
      </c>
      <c r="B151" s="96" t="s">
        <v>88</v>
      </c>
      <c r="C151" s="97">
        <v>7631</v>
      </c>
      <c r="D151" s="97">
        <v>59546</v>
      </c>
      <c r="E151" s="98">
        <f>SUM(100-(((D151-$D$2)/$D$3)*100))</f>
        <v>50.421152775199559</v>
      </c>
      <c r="F151" s="99">
        <v>144750.5</v>
      </c>
      <c r="G151" s="98">
        <f>SUM(100-(((F151-$F$2)/$F$3)*100))</f>
        <v>80.684503375757757</v>
      </c>
      <c r="H151" s="99">
        <v>20.702154093168701</v>
      </c>
      <c r="I151" s="98">
        <f>SUM((H151-$H$2)/$H$3)*100</f>
        <v>40.784685843727409</v>
      </c>
      <c r="J151" s="100">
        <v>0</v>
      </c>
      <c r="K151" s="101">
        <f>SUM(J151/C151)</f>
        <v>0</v>
      </c>
      <c r="L151" s="102">
        <f>SUM((K151-$K$2)/$K$3)*100</f>
        <v>0</v>
      </c>
      <c r="M151" s="103">
        <v>3.5166666666666671</v>
      </c>
      <c r="N151" s="98">
        <f>SUM((M151-$M$2)/$M$3)*100</f>
        <v>16.931982633863978</v>
      </c>
      <c r="O151" s="104">
        <f>SUM(E151+G151+I151+L151+N151)</f>
        <v>188.8223246285487</v>
      </c>
      <c r="R151" s="82"/>
      <c r="S151" s="18"/>
      <c r="T151" s="18"/>
    </row>
    <row r="152" spans="1:20" ht="16.5" customHeight="1" x14ac:dyDescent="0.2">
      <c r="A152" s="96">
        <v>147</v>
      </c>
      <c r="B152" s="96" t="s">
        <v>92</v>
      </c>
      <c r="C152" s="97">
        <v>25627</v>
      </c>
      <c r="D152" s="97">
        <v>54754</v>
      </c>
      <c r="E152" s="98">
        <f>SUM(100-(((D152-$D$2)/$D$3)*100))</f>
        <v>55.980833488026732</v>
      </c>
      <c r="F152" s="99">
        <v>108161.42</v>
      </c>
      <c r="G152" s="98">
        <f>SUM(100-(((F152-$F$2)/$F$3)*100))</f>
        <v>85.89073954203208</v>
      </c>
      <c r="H152" s="99">
        <v>16.396693481075701</v>
      </c>
      <c r="I152" s="98">
        <f>SUM((H152-$H$2)/$H$3)*100</f>
        <v>28.040333032092509</v>
      </c>
      <c r="J152" s="100">
        <v>16</v>
      </c>
      <c r="K152" s="101">
        <f>SUM(J152/C152)</f>
        <v>6.2434151480860031E-4</v>
      </c>
      <c r="L152" s="102">
        <f>SUM((K152-$K$2)/$K$3)*100</f>
        <v>0.64724956790170185</v>
      </c>
      <c r="M152" s="103">
        <v>3.5083333333333333</v>
      </c>
      <c r="N152" s="98">
        <f>SUM((M152-$M$2)/$M$3)*100</f>
        <v>16.787264833574532</v>
      </c>
      <c r="O152" s="104">
        <f>SUM(E152+G152+I152+L152+N152)</f>
        <v>187.34642046362757</v>
      </c>
      <c r="P152" s="79"/>
      <c r="R152" s="82"/>
      <c r="S152" s="18"/>
      <c r="T152" s="18"/>
    </row>
    <row r="153" spans="1:20" ht="16.5" customHeight="1" x14ac:dyDescent="0.2">
      <c r="A153" s="96">
        <v>148</v>
      </c>
      <c r="B153" s="96" t="s">
        <v>136</v>
      </c>
      <c r="C153" s="97">
        <v>9309</v>
      </c>
      <c r="D153" s="97">
        <v>61372</v>
      </c>
      <c r="E153" s="98">
        <f>SUM(100-(((D153-$D$2)/$D$3)*100))</f>
        <v>48.302626693892705</v>
      </c>
      <c r="F153" s="99">
        <v>152005.69</v>
      </c>
      <c r="G153" s="98">
        <f>SUM(100-(((F153-$F$2)/$F$3)*100))</f>
        <v>79.652167154918317</v>
      </c>
      <c r="H153" s="99">
        <v>19.251253388220899</v>
      </c>
      <c r="I153" s="98">
        <f>SUM((H153-$H$2)/$H$3)*100</f>
        <v>36.489955931074533</v>
      </c>
      <c r="J153" s="100">
        <v>0</v>
      </c>
      <c r="K153" s="101">
        <f>SUM(J153/C153)</f>
        <v>0</v>
      </c>
      <c r="L153" s="102">
        <f>SUM((K153-$K$2)/$K$3)*100</f>
        <v>0</v>
      </c>
      <c r="M153" s="103">
        <v>3.8166666666666664</v>
      </c>
      <c r="N153" s="98">
        <f>SUM((M153-$M$2)/$M$3)*100</f>
        <v>22.141823444283649</v>
      </c>
      <c r="O153" s="104">
        <f>SUM(E153+G153+I153+L153+N153)</f>
        <v>186.58657322416923</v>
      </c>
      <c r="R153" s="82"/>
      <c r="S153" s="18"/>
      <c r="T153" s="18"/>
    </row>
    <row r="154" spans="1:20" ht="16.5" customHeight="1" x14ac:dyDescent="0.2">
      <c r="A154" s="96">
        <v>149</v>
      </c>
      <c r="B154" s="96" t="s">
        <v>105</v>
      </c>
      <c r="C154" s="97">
        <v>6490</v>
      </c>
      <c r="D154" s="97">
        <v>51316</v>
      </c>
      <c r="E154" s="98">
        <f>SUM(100-(((D154-$D$2)/$D$3)*100))</f>
        <v>59.969602747354742</v>
      </c>
      <c r="F154" s="99">
        <v>80862.28</v>
      </c>
      <c r="G154" s="98">
        <f>SUM(100-(((F154-$F$2)/$F$3)*100))</f>
        <v>89.775116246124824</v>
      </c>
      <c r="H154" s="99">
        <v>16.745418881619901</v>
      </c>
      <c r="I154" s="98">
        <f>SUM((H154-$H$2)/$H$3)*100</f>
        <v>29.072575558346507</v>
      </c>
      <c r="J154" s="100">
        <v>1</v>
      </c>
      <c r="K154" s="101">
        <f>SUM(J154/C154)</f>
        <v>1.5408320493066256E-4</v>
      </c>
      <c r="L154" s="102">
        <f>SUM((K154-$K$2)/$K$3)*100</f>
        <v>0.15973675536033238</v>
      </c>
      <c r="M154" s="103">
        <v>2.9666666666666668</v>
      </c>
      <c r="N154" s="98">
        <f>SUM((M154-$M$2)/$M$3)*100</f>
        <v>7.3806078147612215</v>
      </c>
      <c r="O154" s="104">
        <f>SUM(E154+G154+I154+L154+N154)</f>
        <v>186.35763912194764</v>
      </c>
      <c r="R154" s="82"/>
      <c r="S154" s="18"/>
      <c r="T154" s="18"/>
    </row>
    <row r="155" spans="1:20" ht="16.5" customHeight="1" x14ac:dyDescent="0.2">
      <c r="A155" s="96">
        <v>150</v>
      </c>
      <c r="B155" s="96" t="s">
        <v>91</v>
      </c>
      <c r="C155" s="97">
        <v>61347</v>
      </c>
      <c r="D155" s="97">
        <v>59156</v>
      </c>
      <c r="E155" s="98">
        <f>SUM(100-(((D155-$D$2)/$D$3)*100))</f>
        <v>50.873630963430486</v>
      </c>
      <c r="F155" s="99">
        <v>152772.46</v>
      </c>
      <c r="G155" s="98">
        <f>SUM(100-(((F155-$F$2)/$F$3)*100))</f>
        <v>79.543063955132652</v>
      </c>
      <c r="H155" s="99">
        <v>16.137591662715899</v>
      </c>
      <c r="I155" s="98">
        <f>SUM((H155-$H$2)/$H$3)*100</f>
        <v>27.273380251700392</v>
      </c>
      <c r="J155" s="100">
        <v>26</v>
      </c>
      <c r="K155" s="101">
        <f>SUM(J155/C155)</f>
        <v>4.2381860563678748E-4</v>
      </c>
      <c r="L155" s="102">
        <f>SUM((K155-$K$2)/$K$3)*100</f>
        <v>0.43936916392818698</v>
      </c>
      <c r="M155" s="103">
        <v>4.1416666666666666</v>
      </c>
      <c r="N155" s="98">
        <f>SUM((M155-$M$2)/$M$3)*100</f>
        <v>27.785817655571638</v>
      </c>
      <c r="O155" s="104">
        <f>SUM(E155+G155+I155+L155+N155)</f>
        <v>185.91526198976334</v>
      </c>
      <c r="R155" s="82"/>
      <c r="S155" s="18"/>
      <c r="T155" s="18"/>
    </row>
    <row r="156" spans="1:20" ht="16.5" customHeight="1" x14ac:dyDescent="0.2">
      <c r="A156" s="96">
        <v>151</v>
      </c>
      <c r="B156" s="96" t="s">
        <v>129</v>
      </c>
      <c r="C156" s="97">
        <v>7575</v>
      </c>
      <c r="D156" s="97">
        <v>49536</v>
      </c>
      <c r="E156" s="98">
        <f>SUM(100-(((D156-$D$2)/$D$3)*100))</f>
        <v>62.034759606459993</v>
      </c>
      <c r="F156" s="99">
        <v>143295.63</v>
      </c>
      <c r="G156" s="98">
        <f>SUM(100-(((F156-$F$2)/$F$3)*100))</f>
        <v>80.891515872689283</v>
      </c>
      <c r="H156" s="99">
        <v>14.053713040297099</v>
      </c>
      <c r="I156" s="98">
        <f>SUM((H156-$H$2)/$H$3)*100</f>
        <v>21.105007858248513</v>
      </c>
      <c r="J156" s="100">
        <v>4</v>
      </c>
      <c r="K156" s="101">
        <f>SUM(J156/C156)</f>
        <v>5.2805280528052802E-4</v>
      </c>
      <c r="L156" s="102">
        <f>SUM((K156-$K$2)/$K$3)*100</f>
        <v>0.54742787711606977</v>
      </c>
      <c r="M156" s="103">
        <v>3.7416666666666671</v>
      </c>
      <c r="N156" s="98">
        <f>SUM((M156-$M$2)/$M$3)*100</f>
        <v>20.839363241678736</v>
      </c>
      <c r="O156" s="104">
        <f>SUM(E156+G156+I156+L156+N156)</f>
        <v>185.41807445619258</v>
      </c>
      <c r="R156" s="82"/>
      <c r="S156" s="18"/>
      <c r="T156" s="18"/>
    </row>
    <row r="157" spans="1:20" ht="16.5" customHeight="1" x14ac:dyDescent="0.2">
      <c r="A157" s="96">
        <v>152</v>
      </c>
      <c r="B157" s="96" t="s">
        <v>90</v>
      </c>
      <c r="C157" s="97">
        <v>6612</v>
      </c>
      <c r="D157" s="97">
        <v>51956</v>
      </c>
      <c r="E157" s="98">
        <f>SUM(100-(((D157-$D$2)/$D$3)*100))</f>
        <v>59.227074438462971</v>
      </c>
      <c r="F157" s="99">
        <v>112436.39</v>
      </c>
      <c r="G157" s="98">
        <f>SUM(100-(((F157-$F$2)/$F$3)*100))</f>
        <v>85.28245686797365</v>
      </c>
      <c r="H157" s="99">
        <v>14.6961762638691</v>
      </c>
      <c r="I157" s="98">
        <f>SUM((H157-$H$2)/$H$3)*100</f>
        <v>23.006727262370884</v>
      </c>
      <c r="J157" s="100">
        <v>1</v>
      </c>
      <c r="K157" s="101">
        <f>SUM(J157/C157)</f>
        <v>1.5124016938898973E-4</v>
      </c>
      <c r="L157" s="102">
        <f>SUM((K157-$K$2)/$K$3)*100</f>
        <v>0.1567894044598544</v>
      </c>
      <c r="M157" s="103">
        <v>3.4</v>
      </c>
      <c r="N157" s="98">
        <f>SUM((M157-$M$2)/$M$3)*100</f>
        <v>14.905933429811869</v>
      </c>
      <c r="O157" s="104">
        <f>SUM(E157+G157+I157+L157+N157)</f>
        <v>182.57898140307924</v>
      </c>
      <c r="R157" s="82"/>
      <c r="S157" s="18"/>
      <c r="T157" s="18"/>
    </row>
    <row r="158" spans="1:20" ht="16.5" customHeight="1" x14ac:dyDescent="0.2">
      <c r="A158" s="96">
        <v>153</v>
      </c>
      <c r="B158" s="96" t="s">
        <v>57</v>
      </c>
      <c r="C158" s="97">
        <v>18421</v>
      </c>
      <c r="D158" s="97">
        <v>66365</v>
      </c>
      <c r="E158" s="98">
        <f>SUM(100-(((D158-$D$2)/$D$3)*100))</f>
        <v>42.509745684054202</v>
      </c>
      <c r="F158" s="99">
        <v>127881.84</v>
      </c>
      <c r="G158" s="98">
        <f>SUM(100-(((F158-$F$2)/$F$3)*100))</f>
        <v>83.084733930026545</v>
      </c>
      <c r="H158" s="99">
        <v>19.8704036860962</v>
      </c>
      <c r="I158" s="98">
        <f>SUM((H158-$H$2)/$H$3)*100</f>
        <v>38.322668049584841</v>
      </c>
      <c r="J158" s="100">
        <v>7</v>
      </c>
      <c r="K158" s="101">
        <f>SUM(J158/C158)</f>
        <v>3.8000108571738776E-4</v>
      </c>
      <c r="L158" s="102">
        <f>SUM((K158-$K$2)/$K$3)*100</f>
        <v>0.39394391162368492</v>
      </c>
      <c r="M158" s="103">
        <v>3.3499999999999996</v>
      </c>
      <c r="N158" s="98">
        <f>SUM((M158-$M$2)/$M$3)*100</f>
        <v>14.03762662807525</v>
      </c>
      <c r="O158" s="104">
        <f>SUM(E158+G158+I158+L158+N158)</f>
        <v>178.34871820336454</v>
      </c>
      <c r="R158" s="82"/>
      <c r="S158" s="18"/>
      <c r="T158" s="18"/>
    </row>
    <row r="159" spans="1:20" ht="16.5" customHeight="1" x14ac:dyDescent="0.2">
      <c r="A159" s="96">
        <v>154</v>
      </c>
      <c r="B159" s="96" t="s">
        <v>145</v>
      </c>
      <c r="C159" s="97">
        <v>3671</v>
      </c>
      <c r="D159" s="97">
        <v>60386</v>
      </c>
      <c r="E159" s="98">
        <f>SUM(100-(((D159-$D$2)/$D$3)*100))</f>
        <v>49.446584369779103</v>
      </c>
      <c r="F159" s="99">
        <v>152310.98000000001</v>
      </c>
      <c r="G159" s="98">
        <f>SUM(100-(((F159-$F$2)/$F$3)*100))</f>
        <v>79.608727641292887</v>
      </c>
      <c r="H159" s="99">
        <v>13.9544192597044</v>
      </c>
      <c r="I159" s="98">
        <f>SUM((H159-$H$2)/$H$3)*100</f>
        <v>20.811093899700122</v>
      </c>
      <c r="J159" s="100">
        <v>4</v>
      </c>
      <c r="K159" s="101">
        <f>SUM(J159/C159)</f>
        <v>1.089621356578589E-3</v>
      </c>
      <c r="L159" s="102">
        <f>SUM((K159-$K$2)/$K$3)*100</f>
        <v>1.1296012446620072</v>
      </c>
      <c r="M159" s="103">
        <v>3.5333333333333337</v>
      </c>
      <c r="N159" s="98">
        <f>SUM((M159-$M$2)/$M$3)*100</f>
        <v>17.221418234442844</v>
      </c>
      <c r="O159" s="104">
        <f>SUM(E159+G159+I159+L159+N159)</f>
        <v>168.21742538987695</v>
      </c>
      <c r="P159" s="79"/>
      <c r="R159" s="82"/>
      <c r="S159" s="18"/>
      <c r="T159" s="18"/>
    </row>
    <row r="160" spans="1:20" ht="16.5" customHeight="1" x14ac:dyDescent="0.2">
      <c r="A160" s="96">
        <v>155</v>
      </c>
      <c r="B160" s="96" t="s">
        <v>77</v>
      </c>
      <c r="C160" s="97">
        <v>1398</v>
      </c>
      <c r="D160" s="97">
        <v>45267</v>
      </c>
      <c r="E160" s="98">
        <f>SUM(100-(((D160-$D$2)/$D$3)*100))</f>
        <v>66.98765546686468</v>
      </c>
      <c r="F160" s="99">
        <v>159891.16</v>
      </c>
      <c r="G160" s="98">
        <f>SUM(100-(((F160-$F$2)/$F$3)*100))</f>
        <v>78.530148806764416</v>
      </c>
      <c r="H160" s="99">
        <v>11.6628270901597</v>
      </c>
      <c r="I160" s="98">
        <f>SUM((H160-$H$2)/$H$3)*100</f>
        <v>14.02788026930989</v>
      </c>
      <c r="J160" s="100">
        <v>3</v>
      </c>
      <c r="K160" s="101">
        <f>SUM(J160/C160)</f>
        <v>2.1459227467811159E-3</v>
      </c>
      <c r="L160" s="102">
        <f>SUM((K160-$K$2)/$K$3)*100</f>
        <v>2.2246599619926122</v>
      </c>
      <c r="M160" s="103">
        <v>2.7083333333333335</v>
      </c>
      <c r="N160" s="98">
        <f>SUM((M160-$M$2)/$M$3)*100</f>
        <v>2.8943560057887172</v>
      </c>
      <c r="O160" s="104">
        <f>SUM(E160+G160+I160+L160+N160)</f>
        <v>164.66470051072034</v>
      </c>
      <c r="R160" s="82"/>
      <c r="S160" s="18"/>
      <c r="T160" s="18"/>
    </row>
    <row r="161" spans="1:20" ht="16.5" customHeight="1" x14ac:dyDescent="0.2">
      <c r="A161" s="96">
        <v>156</v>
      </c>
      <c r="B161" s="96" t="s">
        <v>110</v>
      </c>
      <c r="C161" s="97">
        <v>2389</v>
      </c>
      <c r="D161" s="97">
        <v>52332</v>
      </c>
      <c r="E161" s="98">
        <f>SUM(100-(((D161-$D$2)/$D$3)*100))</f>
        <v>58.79083905698905</v>
      </c>
      <c r="F161" s="99">
        <v>156064.69</v>
      </c>
      <c r="G161" s="98">
        <f>SUM(100-(((F161-$F$2)/$F$3)*100))</f>
        <v>79.07461471033902</v>
      </c>
      <c r="H161" s="99">
        <v>11.8482981023518</v>
      </c>
      <c r="I161" s="98">
        <f>SUM((H161-$H$2)/$H$3)*100</f>
        <v>14.576882624381508</v>
      </c>
      <c r="J161" s="100">
        <v>2</v>
      </c>
      <c r="K161" s="101">
        <f>SUM(J161/C161)</f>
        <v>8.3717036416910843E-4</v>
      </c>
      <c r="L161" s="102">
        <f>SUM((K161-$K$2)/$K$3)*100</f>
        <v>0.86788743598874596</v>
      </c>
      <c r="M161" s="103">
        <v>3.1833333333333331</v>
      </c>
      <c r="N161" s="98">
        <f>SUM((M161-$M$2)/$M$3)*100</f>
        <v>11.143270622286542</v>
      </c>
      <c r="O161" s="104">
        <f>SUM(E161+G161+I161+L161+N161)</f>
        <v>164.45349444998485</v>
      </c>
      <c r="R161" s="82"/>
      <c r="S161" s="18"/>
      <c r="T161" s="18"/>
    </row>
    <row r="162" spans="1:20" ht="16.5" customHeight="1" x14ac:dyDescent="0.2">
      <c r="A162" s="96">
        <v>157</v>
      </c>
      <c r="B162" s="96" t="s">
        <v>158</v>
      </c>
      <c r="C162" s="97">
        <v>1427</v>
      </c>
      <c r="D162" s="97">
        <v>53578</v>
      </c>
      <c r="E162" s="98">
        <f>SUM(100-(((D162-$D$2)/$D$3)*100))</f>
        <v>57.345229255615372</v>
      </c>
      <c r="F162" s="99">
        <v>200441.04</v>
      </c>
      <c r="G162" s="98">
        <f>SUM(100-(((F162-$F$2)/$F$3)*100))</f>
        <v>72.760333009425878</v>
      </c>
      <c r="H162" s="99">
        <v>8.9224452711056799</v>
      </c>
      <c r="I162" s="98">
        <f>SUM((H162-$H$2)/$H$3)*100</f>
        <v>5.9162295338415216</v>
      </c>
      <c r="J162" s="100">
        <v>0</v>
      </c>
      <c r="K162" s="101">
        <f>SUM(J162/C162)</f>
        <v>0</v>
      </c>
      <c r="L162" s="102">
        <f>SUM((K162-$K$2)/$K$3)*100</f>
        <v>0</v>
      </c>
      <c r="M162" s="103">
        <v>3.7749999999999999</v>
      </c>
      <c r="N162" s="98">
        <f>SUM((M162-$M$2)/$M$3)*100</f>
        <v>21.418234442836471</v>
      </c>
      <c r="O162" s="104">
        <f>SUM(E162+G162+I162+L162+N162)</f>
        <v>157.44002624171924</v>
      </c>
      <c r="R162" s="82"/>
      <c r="S162" s="18"/>
      <c r="T162" s="18"/>
    </row>
    <row r="163" spans="1:20" ht="16.5" customHeight="1" x14ac:dyDescent="0.2">
      <c r="A163" s="96">
        <v>158</v>
      </c>
      <c r="B163" s="96" t="s">
        <v>66</v>
      </c>
      <c r="C163" s="97">
        <v>1675</v>
      </c>
      <c r="D163" s="97">
        <v>63029</v>
      </c>
      <c r="E163" s="98">
        <f>SUM(100-(((D163-$D$2)/$D$3)*100))</f>
        <v>46.380174494152591</v>
      </c>
      <c r="F163" s="99">
        <v>182780.87</v>
      </c>
      <c r="G163" s="98">
        <f>SUM(100-(((F163-$F$2)/$F$3)*100))</f>
        <v>75.273187001834344</v>
      </c>
      <c r="H163" s="99">
        <v>13.376710775893701</v>
      </c>
      <c r="I163" s="98">
        <f>SUM((H163-$H$2)/$H$3)*100</f>
        <v>19.101051373871716</v>
      </c>
      <c r="J163" s="100">
        <v>0</v>
      </c>
      <c r="K163" s="101">
        <f>SUM(J163/C163)</f>
        <v>0</v>
      </c>
      <c r="L163" s="102">
        <f>SUM((K163-$K$2)/$K$3)*100</f>
        <v>0</v>
      </c>
      <c r="M163" s="103">
        <v>3.3083333333333331</v>
      </c>
      <c r="N163" s="98">
        <f>SUM((M163-$M$2)/$M$3)*100</f>
        <v>13.314037626628075</v>
      </c>
      <c r="O163" s="104">
        <f>SUM(E163+G163+I163+L163+N163)</f>
        <v>154.06845049648672</v>
      </c>
      <c r="R163" s="82"/>
      <c r="S163" s="18"/>
      <c r="T163" s="18"/>
    </row>
    <row r="164" spans="1:20" ht="16.5" customHeight="1" x14ac:dyDescent="0.2">
      <c r="A164" s="96">
        <v>159</v>
      </c>
      <c r="B164" s="96" t="s">
        <v>137</v>
      </c>
      <c r="C164" s="97">
        <v>25205</v>
      </c>
      <c r="D164" s="97">
        <v>75716</v>
      </c>
      <c r="E164" s="98">
        <f>SUM(100-(((D164-$D$2)/$D$3)*100))</f>
        <v>31.66071097085576</v>
      </c>
      <c r="F164" s="99">
        <v>212819.79</v>
      </c>
      <c r="G164" s="98">
        <f>SUM(100-(((F164-$F$2)/$F$3)*100))</f>
        <v>70.998968800671022</v>
      </c>
      <c r="H164" s="99">
        <v>16.650778645766199</v>
      </c>
      <c r="I164" s="98">
        <f>SUM((H164-$H$2)/$H$3)*100</f>
        <v>28.792436296937822</v>
      </c>
      <c r="J164" s="100">
        <v>1</v>
      </c>
      <c r="K164" s="101">
        <f>SUM(J164/C164)</f>
        <v>3.9674667724657806E-5</v>
      </c>
      <c r="L164" s="102">
        <f>SUM((K164-$K$2)/$K$3)*100</f>
        <v>4.1130392473261543E-2</v>
      </c>
      <c r="M164" s="103">
        <v>3.5166666666666662</v>
      </c>
      <c r="N164" s="98">
        <f>SUM((M164-$M$2)/$M$3)*100</f>
        <v>16.93198263386396</v>
      </c>
      <c r="O164" s="104">
        <f>SUM(E164+G164+I164+L164+N164)</f>
        <v>148.42522909480181</v>
      </c>
      <c r="R164" s="82"/>
      <c r="S164" s="18"/>
      <c r="T164" s="18"/>
    </row>
    <row r="165" spans="1:20" ht="16.5" customHeight="1" x14ac:dyDescent="0.2">
      <c r="A165" s="96">
        <v>160</v>
      </c>
      <c r="B165" s="96" t="s">
        <v>168</v>
      </c>
      <c r="C165" s="97">
        <v>18692</v>
      </c>
      <c r="D165" s="97">
        <v>78722</v>
      </c>
      <c r="E165" s="98">
        <f>SUM(100-(((D165-$D$2)/$D$3)*100))</f>
        <v>28.173148320029711</v>
      </c>
      <c r="F165" s="99">
        <v>278149.99</v>
      </c>
      <c r="G165" s="98">
        <f>SUM(100-(((F165-$F$2)/$F$3)*100))</f>
        <v>61.703177543007953</v>
      </c>
      <c r="H165" s="99">
        <v>16.5736719171171</v>
      </c>
      <c r="I165" s="98">
        <f>SUM((H165-$H$2)/$H$3)*100</f>
        <v>28.564196988164444</v>
      </c>
      <c r="J165" s="100">
        <v>6</v>
      </c>
      <c r="K165" s="101">
        <f>SUM(J165/C165)</f>
        <v>3.2099293815536056E-4</v>
      </c>
      <c r="L165" s="102">
        <f>SUM((K165-$K$2)/$K$3)*100</f>
        <v>0.33277066412001616</v>
      </c>
      <c r="M165" s="103">
        <v>3.7583333333333333</v>
      </c>
      <c r="N165" s="98">
        <f>SUM((M165-$M$2)/$M$3)*100</f>
        <v>21.128798842257602</v>
      </c>
      <c r="O165" s="104">
        <f>SUM(E165+G165+I165+L165+N165)</f>
        <v>139.90209235757973</v>
      </c>
      <c r="R165" s="82"/>
      <c r="S165" s="18"/>
      <c r="T165" s="18"/>
    </row>
    <row r="166" spans="1:20" ht="16.5" customHeight="1" x14ac:dyDescent="0.2">
      <c r="A166" s="96">
        <v>161</v>
      </c>
      <c r="B166" s="96" t="s">
        <v>143</v>
      </c>
      <c r="C166" s="97">
        <v>2725</v>
      </c>
      <c r="D166" s="97">
        <v>54876</v>
      </c>
      <c r="E166" s="98">
        <f>SUM(100-(((D166-$D$2)/$D$3)*100))</f>
        <v>55.839289029144233</v>
      </c>
      <c r="F166" s="99">
        <v>201301.49</v>
      </c>
      <c r="G166" s="98">
        <f>SUM(100-(((F166-$F$2)/$F$3)*100))</f>
        <v>72.637900143956983</v>
      </c>
      <c r="H166" s="99">
        <v>9.2813974526271892</v>
      </c>
      <c r="I166" s="98">
        <f>SUM((H166-$H$2)/$H$3)*100</f>
        <v>6.9787437816706959</v>
      </c>
      <c r="J166" s="100">
        <v>2</v>
      </c>
      <c r="K166" s="101">
        <f>SUM(J166/C166)</f>
        <v>7.3394495412844036E-4</v>
      </c>
      <c r="L166" s="102">
        <f>SUM((K166-$K$2)/$K$3)*100</f>
        <v>0.76087452645031717</v>
      </c>
      <c r="M166" s="103">
        <v>2.7416666666666667</v>
      </c>
      <c r="N166" s="98">
        <f>SUM((M166-$M$2)/$M$3)*100</f>
        <v>3.4732272069464574</v>
      </c>
      <c r="O166" s="104">
        <f>SUM(E166+G166+I166+L166+N166)</f>
        <v>139.69003468816868</v>
      </c>
      <c r="R166" s="82"/>
      <c r="S166" s="18"/>
      <c r="T166" s="18"/>
    </row>
    <row r="167" spans="1:20" ht="16.5" customHeight="1" x14ac:dyDescent="0.2">
      <c r="A167" s="96">
        <v>162</v>
      </c>
      <c r="B167" s="96" t="s">
        <v>164</v>
      </c>
      <c r="C167" s="97">
        <v>10388</v>
      </c>
      <c r="D167" s="97">
        <v>91878</v>
      </c>
      <c r="E167" s="98">
        <f>SUM(100-(((D167-$D$2)/$D$3)*100))</f>
        <v>12.90955077037313</v>
      </c>
      <c r="F167" s="99">
        <v>285574.61</v>
      </c>
      <c r="G167" s="98">
        <f>SUM(100-(((F167-$F$2)/$F$3)*100))</f>
        <v>60.646733238727997</v>
      </c>
      <c r="H167" s="99">
        <v>19.762922263082999</v>
      </c>
      <c r="I167" s="98">
        <f>SUM((H167-$H$2)/$H$3)*100</f>
        <v>38.004518309292379</v>
      </c>
      <c r="J167" s="100">
        <v>2</v>
      </c>
      <c r="K167" s="101">
        <f>SUM(J167/C167)</f>
        <v>1.9252984212552945E-4</v>
      </c>
      <c r="L167" s="102">
        <f>SUM((K167-$K$2)/$K$3)*100</f>
        <v>0.19959405896968754</v>
      </c>
      <c r="M167" s="103">
        <v>3.8583333333333329</v>
      </c>
      <c r="N167" s="98">
        <f>SUM((M167-$M$2)/$M$3)*100</f>
        <v>22.865412445730822</v>
      </c>
      <c r="O167" s="104">
        <f>SUM(E167+G167+I167+L167+N167)</f>
        <v>134.62580882309402</v>
      </c>
      <c r="R167" s="82"/>
      <c r="S167" s="18"/>
      <c r="T167" s="18"/>
    </row>
    <row r="168" spans="1:20" s="86" customFormat="1" ht="16.5" customHeight="1" x14ac:dyDescent="0.2">
      <c r="A168" s="96">
        <v>163</v>
      </c>
      <c r="B168" s="96" t="s">
        <v>141</v>
      </c>
      <c r="C168" s="97">
        <v>3665</v>
      </c>
      <c r="D168" s="97">
        <v>55464</v>
      </c>
      <c r="E168" s="98">
        <f>SUM(100-(((D168-$D$2)/$D$3)*100))</f>
        <v>55.157091145349916</v>
      </c>
      <c r="F168" s="99">
        <v>236378.77</v>
      </c>
      <c r="G168" s="98">
        <f>SUM(100-(((F168-$F$2)/$F$3)*100))</f>
        <v>67.646777006930009</v>
      </c>
      <c r="H168" s="99">
        <v>7.6438127520175998</v>
      </c>
      <c r="I168" s="98">
        <f>SUM((H168-$H$2)/$H$3)*100</f>
        <v>2.1314210295160381</v>
      </c>
      <c r="J168" s="100">
        <v>7</v>
      </c>
      <c r="K168" s="101">
        <f>SUM(J168/C168)</f>
        <v>1.9099590723055935E-3</v>
      </c>
      <c r="L168" s="102">
        <f>SUM((K168-$K$2)/$K$3)*100</f>
        <v>1.9800384163765075</v>
      </c>
      <c r="M168" s="103">
        <v>2.9583333333333326</v>
      </c>
      <c r="N168" s="98">
        <f>SUM((M168-$M$2)/$M$3)*100</f>
        <v>7.2358900144717699</v>
      </c>
      <c r="O168" s="104">
        <f>SUM(E168+G168+I168+L168+N168)</f>
        <v>134.15121761264425</v>
      </c>
      <c r="P168" s="83"/>
      <c r="Q168" s="83"/>
      <c r="R168" s="84"/>
      <c r="S168" s="85"/>
      <c r="T168" s="85"/>
    </row>
    <row r="169" spans="1:20" ht="16.5" customHeight="1" x14ac:dyDescent="0.2">
      <c r="A169" s="96">
        <v>164</v>
      </c>
      <c r="B169" s="96" t="s">
        <v>159</v>
      </c>
      <c r="C169" s="97">
        <v>3487</v>
      </c>
      <c r="D169" s="97">
        <v>57394</v>
      </c>
      <c r="E169" s="98">
        <f>SUM(100-(((D169-$D$2)/$D$3)*100))</f>
        <v>52.917904213848153</v>
      </c>
      <c r="F169" s="99">
        <v>249941.36</v>
      </c>
      <c r="G169" s="98">
        <f>SUM(100-(((F169-$F$2)/$F$3)*100))</f>
        <v>65.716964981966541</v>
      </c>
      <c r="H169" s="99">
        <v>9.4414036616002601</v>
      </c>
      <c r="I169" s="98">
        <f>SUM((H169-$H$2)/$H$3)*100</f>
        <v>7.4523691990017582</v>
      </c>
      <c r="J169" s="100">
        <v>1</v>
      </c>
      <c r="K169" s="101">
        <f>SUM(J169/C169)</f>
        <v>2.8677946659019213E-4</v>
      </c>
      <c r="L169" s="102">
        <f>SUM((K169-$K$2)/$K$3)*100</f>
        <v>0.29730184751607602</v>
      </c>
      <c r="M169" s="103">
        <v>2.9333333333333331</v>
      </c>
      <c r="N169" s="98">
        <f>SUM((M169-$M$2)/$M$3)*100</f>
        <v>6.801736613603472</v>
      </c>
      <c r="O169" s="104">
        <f>SUM(E169+G169+I169+L169+N169)</f>
        <v>133.18627685593603</v>
      </c>
      <c r="P169" s="79"/>
      <c r="R169" s="82"/>
      <c r="S169" s="18"/>
      <c r="T169" s="18"/>
    </row>
    <row r="170" spans="1:20" ht="16.5" customHeight="1" x14ac:dyDescent="0.2">
      <c r="A170" s="96">
        <v>165</v>
      </c>
      <c r="B170" s="96" t="s">
        <v>139</v>
      </c>
      <c r="C170" s="97">
        <v>2201</v>
      </c>
      <c r="D170" s="97">
        <v>60205</v>
      </c>
      <c r="E170" s="98">
        <f>SUM(100-(((D170-$D$2)/$D$3)*100))</f>
        <v>49.656580657137553</v>
      </c>
      <c r="F170" s="99">
        <v>257785.55</v>
      </c>
      <c r="G170" s="98">
        <f>SUM(100-(((F170-$F$2)/$F$3)*100))</f>
        <v>64.600820337905333</v>
      </c>
      <c r="H170" s="99">
        <v>9.5752594221906495</v>
      </c>
      <c r="I170" s="98">
        <f>SUM((H170-$H$2)/$H$3)*100</f>
        <v>7.8485881387459004</v>
      </c>
      <c r="J170" s="100">
        <v>0</v>
      </c>
      <c r="K170" s="101">
        <f>SUM(J170/C170)</f>
        <v>0</v>
      </c>
      <c r="L170" s="102">
        <f>SUM((K170-$K$2)/$K$3)*100</f>
        <v>0</v>
      </c>
      <c r="M170" s="103">
        <v>2.65</v>
      </c>
      <c r="N170" s="98">
        <f>SUM((M170-$M$2)/$M$3)*100</f>
        <v>1.8813314037626638</v>
      </c>
      <c r="O170" s="104">
        <f>SUM(E170+G170+I170+L170+N170)</f>
        <v>123.98732053755144</v>
      </c>
      <c r="R170" s="82"/>
      <c r="S170" s="18"/>
      <c r="T170" s="18"/>
    </row>
    <row r="171" spans="1:20" ht="16.5" customHeight="1" x14ac:dyDescent="0.2">
      <c r="A171" s="96">
        <v>166</v>
      </c>
      <c r="B171" s="96" t="s">
        <v>165</v>
      </c>
      <c r="C171" s="97">
        <v>27561</v>
      </c>
      <c r="D171" s="97">
        <v>90945</v>
      </c>
      <c r="E171" s="98">
        <f>SUM(100-(((D171-$D$2)/$D$3)*100))</f>
        <v>13.992017820679408</v>
      </c>
      <c r="F171" s="99">
        <v>516040.43</v>
      </c>
      <c r="G171" s="98">
        <f>SUM(100-(((F171-$F$2)/$F$3)*100))</f>
        <v>27.853903050757509</v>
      </c>
      <c r="H171" s="99">
        <v>11.0864150343443</v>
      </c>
      <c r="I171" s="98">
        <f>SUM((H171-$H$2)/$H$3)*100</f>
        <v>12.321675227378229</v>
      </c>
      <c r="J171" s="100">
        <v>8</v>
      </c>
      <c r="K171" s="101">
        <f>SUM(J171/C171)</f>
        <v>2.9026522985377891E-4</v>
      </c>
      <c r="L171" s="102">
        <f>SUM((K171-$K$2)/$K$3)*100</f>
        <v>0.30091550880985662</v>
      </c>
      <c r="M171" s="103">
        <v>3.600000000000001</v>
      </c>
      <c r="N171" s="98">
        <f>SUM((M171-$M$2)/$M$3)*100</f>
        <v>18.379160636758343</v>
      </c>
      <c r="O171" s="104">
        <f>SUM(E171+G171+I171+L171+N171)</f>
        <v>72.847672244383347</v>
      </c>
      <c r="R171" s="82"/>
      <c r="S171" s="18"/>
      <c r="T171" s="18"/>
    </row>
    <row r="172" spans="1:20" ht="16.5" customHeight="1" x14ac:dyDescent="0.2">
      <c r="A172" s="96">
        <v>167</v>
      </c>
      <c r="B172" s="96" t="s">
        <v>81</v>
      </c>
      <c r="C172" s="97">
        <v>21689</v>
      </c>
      <c r="D172" s="97">
        <v>95607</v>
      </c>
      <c r="E172" s="98">
        <f>SUM(100-(((D172-$D$2)/$D$3)*100))</f>
        <v>8.5831631705958813</v>
      </c>
      <c r="F172" s="99">
        <v>504421.76</v>
      </c>
      <c r="G172" s="98">
        <f>SUM(100-(((F172-$F$2)/$F$3)*100))</f>
        <v>29.507115975433578</v>
      </c>
      <c r="H172" s="99">
        <v>10.489920748099699</v>
      </c>
      <c r="I172" s="98">
        <f>SUM((H172-$H$2)/$H$3)*100</f>
        <v>10.556025899946562</v>
      </c>
      <c r="J172" s="100">
        <v>5</v>
      </c>
      <c r="K172" s="101">
        <f>SUM(J172/C172)</f>
        <v>2.3053160588316657E-4</v>
      </c>
      <c r="L172" s="102">
        <f>SUM((K172-$K$2)/$K$3)*100</f>
        <v>0.23899016604927775</v>
      </c>
      <c r="M172" s="103">
        <v>3.8000000000000003</v>
      </c>
      <c r="N172" s="98">
        <f>SUM((M172-$M$2)/$M$3)*100</f>
        <v>21.852387843704786</v>
      </c>
      <c r="O172" s="104">
        <f>SUM(E172+G172+I172+L172+N172)</f>
        <v>70.737683055730088</v>
      </c>
      <c r="P172" s="81"/>
      <c r="Q172" s="81"/>
      <c r="R172" s="82"/>
      <c r="S172" s="18"/>
      <c r="T172" s="18"/>
    </row>
    <row r="173" spans="1:20" ht="16.5" customHeight="1" x14ac:dyDescent="0.2">
      <c r="A173" s="96">
        <v>168</v>
      </c>
      <c r="B173" s="96" t="s">
        <v>118</v>
      </c>
      <c r="C173" s="97">
        <v>20314</v>
      </c>
      <c r="D173" s="97">
        <v>103005</v>
      </c>
      <c r="E173" s="98">
        <f>SUM(100-(((D173-$D$2)/$D$3)*100))</f>
        <v>0</v>
      </c>
      <c r="F173" s="99">
        <v>565299.71</v>
      </c>
      <c r="G173" s="98">
        <f>SUM(100-(((F173-$F$2)/$F$3)*100))</f>
        <v>20.844832446614618</v>
      </c>
      <c r="H173" s="99">
        <v>10.9158082949368</v>
      </c>
      <c r="I173" s="98">
        <f>SUM((H173-$H$2)/$H$3)*100</f>
        <v>11.816671773637456</v>
      </c>
      <c r="J173" s="100">
        <v>9</v>
      </c>
      <c r="K173" s="101">
        <f>SUM(J173/C173)</f>
        <v>4.4304420596632865E-4</v>
      </c>
      <c r="L173" s="102">
        <f>SUM((K173-$K$2)/$K$3)*100</f>
        <v>0.45930018118524241</v>
      </c>
      <c r="M173" s="103">
        <v>3.8000000000000007</v>
      </c>
      <c r="N173" s="98">
        <f>SUM((M173-$M$2)/$M$3)*100</f>
        <v>21.852387843704793</v>
      </c>
      <c r="O173" s="104">
        <f>SUM(E173+G173+I173+L173+N173)</f>
        <v>54.973192245142101</v>
      </c>
      <c r="R173" s="82"/>
      <c r="S173" s="18"/>
      <c r="T173" s="18"/>
    </row>
    <row r="174" spans="1:20" ht="16.5" customHeight="1" x14ac:dyDescent="0.2">
      <c r="A174" s="96">
        <v>169</v>
      </c>
      <c r="B174" s="96" t="s">
        <v>97</v>
      </c>
      <c r="C174" s="97">
        <v>62610</v>
      </c>
      <c r="D174" s="97">
        <v>94200</v>
      </c>
      <c r="E174" s="98">
        <f>SUM(100-(((D174-$D$2)/$D$3)*100))</f>
        <v>10.215565249675137</v>
      </c>
      <c r="F174" s="99">
        <v>711795.8</v>
      </c>
      <c r="G174" s="98">
        <f>SUM(100-(((F174-$F$2)/$F$3)*100))</f>
        <v>0</v>
      </c>
      <c r="H174" s="99">
        <v>6.9237487812532201</v>
      </c>
      <c r="I174" s="98">
        <f>SUM((H174-$H$2)/$H$3)*100</f>
        <v>0</v>
      </c>
      <c r="J174" s="100">
        <v>50</v>
      </c>
      <c r="K174" s="101">
        <f>SUM(J174/C174)</f>
        <v>7.9859447372624185E-4</v>
      </c>
      <c r="L174" s="102">
        <f>SUM((K174-$K$2)/$K$3)*100</f>
        <v>0.82789613663037631</v>
      </c>
      <c r="M174" s="103">
        <v>3.5666666666666664</v>
      </c>
      <c r="N174" s="98">
        <f>SUM((M174-$M$2)/$M$3)*100</f>
        <v>17.800289435600579</v>
      </c>
      <c r="O174" s="104">
        <f>SUM(E174+G174+I174+L174+N174)</f>
        <v>28.843750821906092</v>
      </c>
      <c r="R174" s="82"/>
      <c r="S174" s="18"/>
      <c r="T174" s="18"/>
    </row>
    <row r="175" spans="1:20" ht="16.5" customHeight="1" x14ac:dyDescent="0.2">
      <c r="A175" s="16"/>
      <c r="B175" s="15"/>
      <c r="D175" s="23"/>
      <c r="E175" s="22"/>
      <c r="F175" s="26"/>
      <c r="G175" s="22"/>
      <c r="H175" s="27"/>
      <c r="I175" s="22"/>
      <c r="J175" s="37"/>
      <c r="K175" s="24"/>
      <c r="L175" s="22"/>
      <c r="M175" s="25"/>
      <c r="N175" s="22"/>
      <c r="O175" s="80"/>
    </row>
    <row r="176" spans="1:20" ht="16.5" customHeight="1" x14ac:dyDescent="0.2">
      <c r="A176" s="16"/>
      <c r="B176" s="15"/>
      <c r="D176" s="23"/>
      <c r="E176" s="22"/>
      <c r="F176" s="26"/>
      <c r="G176" s="22"/>
      <c r="H176" s="28"/>
      <c r="I176" s="22"/>
      <c r="J176" s="36"/>
      <c r="K176" s="24"/>
      <c r="L176" s="22"/>
      <c r="M176" s="25"/>
      <c r="N176" s="22"/>
      <c r="O176" s="80"/>
      <c r="R176" s="82"/>
    </row>
    <row r="177" spans="1:15" ht="16.5" customHeight="1" x14ac:dyDescent="0.2">
      <c r="A177" s="16"/>
      <c r="C177" s="29"/>
      <c r="D177" s="29"/>
      <c r="E177" s="29"/>
      <c r="F177" s="26"/>
      <c r="G177" s="29"/>
      <c r="H177" s="29"/>
      <c r="I177" s="29"/>
      <c r="J177" s="38"/>
      <c r="K177" s="20"/>
      <c r="L177" s="29"/>
      <c r="M177" s="29"/>
      <c r="N177" s="29"/>
      <c r="O177" s="19"/>
    </row>
    <row r="178" spans="1:15" ht="16.5" customHeight="1" x14ac:dyDescent="0.2">
      <c r="F178" s="26"/>
    </row>
    <row r="179" spans="1:15" ht="16.5" customHeight="1" x14ac:dyDescent="0.2">
      <c r="F179" s="26"/>
    </row>
    <row r="180" spans="1:15" ht="16.5" customHeight="1" x14ac:dyDescent="0.2">
      <c r="C180" s="26"/>
      <c r="D180" s="26"/>
      <c r="E180" s="26"/>
      <c r="F180" s="26"/>
    </row>
    <row r="181" spans="1:15" ht="16.5" customHeight="1" x14ac:dyDescent="0.2">
      <c r="E181" s="26"/>
      <c r="F181" s="26"/>
    </row>
    <row r="182" spans="1:15" ht="16.5" customHeight="1" x14ac:dyDescent="0.2">
      <c r="E182" s="26"/>
      <c r="F182" s="26"/>
    </row>
    <row r="183" spans="1:15" ht="16.5" customHeight="1" x14ac:dyDescent="0.2">
      <c r="F183" s="26"/>
    </row>
    <row r="184" spans="1:15" ht="16.5" customHeight="1" x14ac:dyDescent="0.2">
      <c r="F184" s="26"/>
    </row>
    <row r="185" spans="1:15" ht="16.5" customHeight="1" x14ac:dyDescent="0.2">
      <c r="F185" s="26"/>
    </row>
    <row r="186" spans="1:15" ht="16.5" customHeight="1" x14ac:dyDescent="0.2">
      <c r="F186" s="26"/>
    </row>
    <row r="187" spans="1:15" ht="16.5" customHeight="1" x14ac:dyDescent="0.2">
      <c r="F187" s="26"/>
    </row>
    <row r="188" spans="1:15" ht="16.5" customHeight="1" x14ac:dyDescent="0.2">
      <c r="F188" s="26"/>
    </row>
    <row r="189" spans="1:15" ht="16.5" customHeight="1" x14ac:dyDescent="0.2">
      <c r="F189" s="26"/>
    </row>
    <row r="190" spans="1:15" ht="16.5" customHeight="1" x14ac:dyDescent="0.2">
      <c r="F190" s="26"/>
    </row>
    <row r="191" spans="1:15" ht="16.5" customHeight="1" x14ac:dyDescent="0.2">
      <c r="F191" s="26"/>
    </row>
    <row r="192" spans="1:15" ht="16.5" customHeight="1" x14ac:dyDescent="0.2">
      <c r="F192" s="26"/>
    </row>
    <row r="193" spans="6:6" ht="16.5" customHeight="1" x14ac:dyDescent="0.2">
      <c r="F193" s="26"/>
    </row>
    <row r="194" spans="6:6" ht="16.5" customHeight="1" x14ac:dyDescent="0.2">
      <c r="F194" s="26"/>
    </row>
    <row r="195" spans="6:6" ht="16.5" customHeight="1" x14ac:dyDescent="0.2">
      <c r="F195" s="26"/>
    </row>
  </sheetData>
  <sortState ref="A6:O174">
    <sortCondition descending="1" ref="O6"/>
  </sortState>
  <phoneticPr fontId="0" type="noConversion"/>
  <pageMargins left="0.2" right="0.2" top="0.56999999999999995" bottom="0.28000000000000003" header="0.28999999999999998" footer="0.16"/>
  <pageSetup scale="68" fitToHeight="4" orientation="landscape" r:id="rId1"/>
  <headerFooter alignWithMargins="0">
    <oddHeader>&amp;C&amp;"Trebuchet MS,Regular"&amp;9Fiscal Year 2015 Public Investment Community (PIC) Eligibility Index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workbookViewId="0">
      <selection activeCell="A47" sqref="A47:A54"/>
    </sheetView>
  </sheetViews>
  <sheetFormatPr defaultRowHeight="12.75" x14ac:dyDescent="0.2"/>
  <cols>
    <col min="1" max="1" width="18.85546875" style="67" customWidth="1"/>
    <col min="2" max="2" width="19.140625" style="67" customWidth="1"/>
    <col min="3" max="3" width="21.7109375" style="67" customWidth="1"/>
    <col min="4" max="4" width="19.28515625" style="67" customWidth="1"/>
    <col min="5" max="5" width="22" style="67" customWidth="1"/>
    <col min="6" max="6" width="21.85546875" style="67" customWidth="1"/>
    <col min="7" max="7" width="25.7109375" style="67" customWidth="1"/>
  </cols>
  <sheetData>
    <row r="1" spans="1:7" s="30" customFormat="1" ht="18.75" x14ac:dyDescent="0.3">
      <c r="A1" s="75" t="s">
        <v>193</v>
      </c>
      <c r="B1" s="75" t="s">
        <v>185</v>
      </c>
      <c r="C1" s="76" t="s">
        <v>181</v>
      </c>
      <c r="D1" s="76" t="s">
        <v>186</v>
      </c>
      <c r="E1" s="76" t="s">
        <v>187</v>
      </c>
      <c r="F1" s="76" t="s">
        <v>188</v>
      </c>
      <c r="G1" s="76" t="s">
        <v>189</v>
      </c>
    </row>
    <row r="2" spans="1:7" x14ac:dyDescent="0.2">
      <c r="A2" s="13" t="s">
        <v>11</v>
      </c>
      <c r="B2" s="67" t="s">
        <v>11</v>
      </c>
      <c r="C2" s="67" t="s">
        <v>11</v>
      </c>
      <c r="D2" s="67" t="s">
        <v>11</v>
      </c>
      <c r="E2" s="67" t="s">
        <v>11</v>
      </c>
      <c r="F2" s="67" t="s">
        <v>11</v>
      </c>
      <c r="G2" s="69" t="s">
        <v>11</v>
      </c>
    </row>
    <row r="3" spans="1:7" x14ac:dyDescent="0.2">
      <c r="A3" s="13" t="s">
        <v>48</v>
      </c>
      <c r="B3" s="67" t="s">
        <v>36</v>
      </c>
      <c r="C3" s="67" t="s">
        <v>36</v>
      </c>
      <c r="D3" s="67" t="s">
        <v>49</v>
      </c>
      <c r="E3" s="67" t="s">
        <v>49</v>
      </c>
      <c r="F3" s="67" t="s">
        <v>48</v>
      </c>
      <c r="G3" s="69" t="s">
        <v>48</v>
      </c>
    </row>
    <row r="4" spans="1:7" x14ac:dyDescent="0.2">
      <c r="A4" s="13" t="s">
        <v>36</v>
      </c>
      <c r="B4" s="67" t="s">
        <v>3</v>
      </c>
      <c r="C4" s="67" t="s">
        <v>3</v>
      </c>
      <c r="D4" s="67" t="s">
        <v>48</v>
      </c>
      <c r="E4" s="67" t="s">
        <v>36</v>
      </c>
      <c r="F4" s="67" t="s">
        <v>36</v>
      </c>
      <c r="G4" s="69" t="s">
        <v>36</v>
      </c>
    </row>
    <row r="5" spans="1:7" x14ac:dyDescent="0.2">
      <c r="A5" s="13" t="s">
        <v>3</v>
      </c>
      <c r="B5" s="67" t="s">
        <v>20</v>
      </c>
      <c r="C5" s="67" t="s">
        <v>20</v>
      </c>
      <c r="D5" s="67" t="s">
        <v>36</v>
      </c>
      <c r="E5" s="67" t="s">
        <v>3</v>
      </c>
      <c r="F5" s="67" t="s">
        <v>3</v>
      </c>
      <c r="G5" s="69" t="s">
        <v>3</v>
      </c>
    </row>
    <row r="6" spans="1:7" x14ac:dyDescent="0.2">
      <c r="A6" s="13" t="s">
        <v>20</v>
      </c>
      <c r="B6" s="67" t="s">
        <v>68</v>
      </c>
      <c r="C6" s="67" t="s">
        <v>68</v>
      </c>
      <c r="D6" s="67" t="s">
        <v>3</v>
      </c>
      <c r="E6" s="67" t="s">
        <v>20</v>
      </c>
      <c r="F6" s="67" t="s">
        <v>20</v>
      </c>
      <c r="G6" s="69" t="s">
        <v>20</v>
      </c>
    </row>
    <row r="7" spans="1:7" x14ac:dyDescent="0.2">
      <c r="A7" s="13" t="s">
        <v>68</v>
      </c>
      <c r="B7" s="67" t="s">
        <v>50</v>
      </c>
      <c r="C7" s="67" t="s">
        <v>50</v>
      </c>
      <c r="D7" s="67" t="s">
        <v>20</v>
      </c>
      <c r="E7" s="67" t="s">
        <v>68</v>
      </c>
      <c r="F7" s="67" t="s">
        <v>68</v>
      </c>
      <c r="G7" s="69" t="s">
        <v>68</v>
      </c>
    </row>
    <row r="8" spans="1:7" x14ac:dyDescent="0.2">
      <c r="A8" s="13" t="s">
        <v>50</v>
      </c>
      <c r="B8" s="67" t="s">
        <v>16</v>
      </c>
      <c r="C8" s="67" t="s">
        <v>16</v>
      </c>
      <c r="D8" s="67" t="s">
        <v>68</v>
      </c>
      <c r="E8" s="67" t="s">
        <v>50</v>
      </c>
      <c r="F8" s="67" t="s">
        <v>50</v>
      </c>
      <c r="G8" s="69" t="s">
        <v>50</v>
      </c>
    </row>
    <row r="9" spans="1:7" x14ac:dyDescent="0.2">
      <c r="A9" s="13" t="s">
        <v>16</v>
      </c>
      <c r="B9" s="67" t="s">
        <v>10</v>
      </c>
      <c r="C9" s="67" t="s">
        <v>10</v>
      </c>
      <c r="D9" s="67" t="s">
        <v>50</v>
      </c>
      <c r="E9" s="67" t="s">
        <v>16</v>
      </c>
      <c r="F9" s="67" t="s">
        <v>16</v>
      </c>
      <c r="G9" s="69" t="s">
        <v>16</v>
      </c>
    </row>
    <row r="10" spans="1:7" x14ac:dyDescent="0.2">
      <c r="A10" s="13" t="s">
        <v>10</v>
      </c>
      <c r="B10" s="67" t="s">
        <v>17</v>
      </c>
      <c r="C10" s="67" t="s">
        <v>17</v>
      </c>
      <c r="D10" s="67" t="s">
        <v>16</v>
      </c>
      <c r="E10" s="67" t="s">
        <v>10</v>
      </c>
      <c r="F10" s="67" t="s">
        <v>10</v>
      </c>
      <c r="G10" s="69" t="s">
        <v>10</v>
      </c>
    </row>
    <row r="11" spans="1:7" x14ac:dyDescent="0.2">
      <c r="A11" s="13" t="s">
        <v>17</v>
      </c>
      <c r="B11" s="67" t="s">
        <v>43</v>
      </c>
      <c r="C11" s="67" t="s">
        <v>43</v>
      </c>
      <c r="D11" s="67" t="s">
        <v>10</v>
      </c>
      <c r="E11" s="67" t="s">
        <v>17</v>
      </c>
      <c r="F11" s="67" t="s">
        <v>17</v>
      </c>
      <c r="G11" s="69" t="s">
        <v>17</v>
      </c>
    </row>
    <row r="12" spans="1:7" x14ac:dyDescent="0.2">
      <c r="A12" s="13" t="s">
        <v>37</v>
      </c>
      <c r="B12" s="67" t="s">
        <v>37</v>
      </c>
      <c r="C12" s="67" t="s">
        <v>37</v>
      </c>
      <c r="D12" s="67" t="s">
        <v>17</v>
      </c>
      <c r="E12" s="67" t="s">
        <v>43</v>
      </c>
      <c r="F12" s="67" t="s">
        <v>37</v>
      </c>
      <c r="G12" s="69" t="s">
        <v>37</v>
      </c>
    </row>
    <row r="13" spans="1:7" x14ac:dyDescent="0.2">
      <c r="A13" s="13" t="s">
        <v>35</v>
      </c>
      <c r="B13" s="67" t="s">
        <v>35</v>
      </c>
      <c r="C13" s="67" t="s">
        <v>35</v>
      </c>
      <c r="D13" s="67" t="s">
        <v>37</v>
      </c>
      <c r="E13" s="67" t="s">
        <v>35</v>
      </c>
      <c r="F13" s="67" t="s">
        <v>35</v>
      </c>
      <c r="G13" s="69" t="s">
        <v>35</v>
      </c>
    </row>
    <row r="14" spans="1:7" x14ac:dyDescent="0.2">
      <c r="A14" s="13" t="s">
        <v>26</v>
      </c>
      <c r="B14" s="67" t="s">
        <v>26</v>
      </c>
      <c r="C14" s="67" t="s">
        <v>26</v>
      </c>
      <c r="D14" s="67" t="s">
        <v>35</v>
      </c>
      <c r="E14" s="67" t="s">
        <v>26</v>
      </c>
      <c r="F14" s="67" t="s">
        <v>26</v>
      </c>
      <c r="G14" s="69" t="s">
        <v>26</v>
      </c>
    </row>
    <row r="15" spans="1:7" x14ac:dyDescent="0.2">
      <c r="A15" s="13" t="s">
        <v>2</v>
      </c>
      <c r="B15" s="67" t="s">
        <v>2</v>
      </c>
      <c r="C15" s="67" t="s">
        <v>2</v>
      </c>
      <c r="D15" s="70" t="s">
        <v>98</v>
      </c>
      <c r="E15" s="67" t="s">
        <v>46</v>
      </c>
      <c r="F15" s="67" t="s">
        <v>46</v>
      </c>
      <c r="G15" s="69" t="s">
        <v>46</v>
      </c>
    </row>
    <row r="16" spans="1:7" x14ac:dyDescent="0.2">
      <c r="A16" s="13" t="s">
        <v>14</v>
      </c>
      <c r="B16" s="67" t="s">
        <v>14</v>
      </c>
      <c r="C16" s="67" t="s">
        <v>14</v>
      </c>
      <c r="D16" s="67" t="s">
        <v>26</v>
      </c>
      <c r="E16" s="67" t="s">
        <v>2</v>
      </c>
      <c r="F16" s="67" t="s">
        <v>2</v>
      </c>
      <c r="G16" s="69" t="s">
        <v>2</v>
      </c>
    </row>
    <row r="17" spans="1:7" x14ac:dyDescent="0.2">
      <c r="A17" s="13" t="s">
        <v>27</v>
      </c>
      <c r="B17" s="67" t="s">
        <v>27</v>
      </c>
      <c r="C17" s="67" t="s">
        <v>27</v>
      </c>
      <c r="D17" s="67" t="s">
        <v>2</v>
      </c>
      <c r="E17" s="67" t="s">
        <v>14</v>
      </c>
      <c r="F17" s="67" t="s">
        <v>14</v>
      </c>
      <c r="G17" s="69" t="s">
        <v>14</v>
      </c>
    </row>
    <row r="18" spans="1:7" x14ac:dyDescent="0.2">
      <c r="A18" s="13" t="s">
        <v>112</v>
      </c>
      <c r="B18" s="67" t="s">
        <v>112</v>
      </c>
      <c r="C18" s="67" t="s">
        <v>112</v>
      </c>
      <c r="D18" s="67" t="s">
        <v>14</v>
      </c>
      <c r="E18" s="67" t="s">
        <v>27</v>
      </c>
      <c r="F18" s="67" t="s">
        <v>27</v>
      </c>
      <c r="G18" s="69" t="s">
        <v>27</v>
      </c>
    </row>
    <row r="19" spans="1:7" x14ac:dyDescent="0.2">
      <c r="A19" s="13" t="s">
        <v>8</v>
      </c>
      <c r="B19" s="67" t="s">
        <v>8</v>
      </c>
      <c r="C19" s="67" t="s">
        <v>8</v>
      </c>
      <c r="D19" s="67" t="s">
        <v>27</v>
      </c>
      <c r="E19" s="67" t="s">
        <v>8</v>
      </c>
      <c r="F19" s="67" t="s">
        <v>8</v>
      </c>
      <c r="G19" s="69" t="s">
        <v>8</v>
      </c>
    </row>
    <row r="20" spans="1:7" x14ac:dyDescent="0.2">
      <c r="A20" s="13" t="s">
        <v>31</v>
      </c>
      <c r="B20" s="67" t="s">
        <v>31</v>
      </c>
      <c r="C20" s="67" t="s">
        <v>31</v>
      </c>
      <c r="D20" s="67" t="s">
        <v>8</v>
      </c>
      <c r="E20" s="67" t="s">
        <v>31</v>
      </c>
      <c r="F20" s="67" t="s">
        <v>31</v>
      </c>
      <c r="G20" s="69" t="s">
        <v>31</v>
      </c>
    </row>
    <row r="21" spans="1:7" x14ac:dyDescent="0.2">
      <c r="A21" s="13" t="s">
        <v>42</v>
      </c>
      <c r="B21" s="67" t="s">
        <v>42</v>
      </c>
      <c r="C21" s="67" t="s">
        <v>42</v>
      </c>
      <c r="D21" s="67" t="s">
        <v>31</v>
      </c>
      <c r="E21" s="67" t="s">
        <v>24</v>
      </c>
      <c r="F21" s="69" t="s">
        <v>42</v>
      </c>
      <c r="G21" s="69" t="s">
        <v>45</v>
      </c>
    </row>
    <row r="22" spans="1:7" x14ac:dyDescent="0.2">
      <c r="A22" s="13" t="s">
        <v>24</v>
      </c>
      <c r="B22" s="67" t="s">
        <v>24</v>
      </c>
      <c r="C22" s="67" t="s">
        <v>24</v>
      </c>
      <c r="D22" s="67" t="s">
        <v>24</v>
      </c>
      <c r="E22" s="67" t="s">
        <v>5</v>
      </c>
      <c r="F22" s="67" t="s">
        <v>24</v>
      </c>
      <c r="G22" s="69" t="s">
        <v>24</v>
      </c>
    </row>
    <row r="23" spans="1:7" x14ac:dyDescent="0.2">
      <c r="A23" s="13" t="s">
        <v>5</v>
      </c>
      <c r="B23" s="67" t="s">
        <v>5</v>
      </c>
      <c r="C23" s="67" t="s">
        <v>5</v>
      </c>
      <c r="D23" s="67" t="s">
        <v>5</v>
      </c>
      <c r="E23" s="67" t="s">
        <v>4</v>
      </c>
      <c r="F23" s="67" t="s">
        <v>5</v>
      </c>
      <c r="G23" s="69" t="s">
        <v>5</v>
      </c>
    </row>
    <row r="24" spans="1:7" x14ac:dyDescent="0.2">
      <c r="A24" s="13" t="s">
        <v>4</v>
      </c>
      <c r="B24" s="67" t="s">
        <v>4</v>
      </c>
      <c r="C24" s="67" t="s">
        <v>4</v>
      </c>
      <c r="D24" s="67" t="s">
        <v>4</v>
      </c>
      <c r="E24" s="67" t="s">
        <v>7</v>
      </c>
      <c r="F24" s="67" t="s">
        <v>4</v>
      </c>
      <c r="G24" s="69" t="s">
        <v>4</v>
      </c>
    </row>
    <row r="25" spans="1:7" x14ac:dyDescent="0.2">
      <c r="A25" s="13" t="s">
        <v>7</v>
      </c>
      <c r="B25" s="67" t="s">
        <v>7</v>
      </c>
      <c r="C25" s="67" t="s">
        <v>7</v>
      </c>
      <c r="D25" s="67" t="s">
        <v>7</v>
      </c>
      <c r="E25" s="67" t="s">
        <v>12</v>
      </c>
      <c r="F25" s="67" t="s">
        <v>7</v>
      </c>
      <c r="G25" s="69" t="s">
        <v>7</v>
      </c>
    </row>
    <row r="26" spans="1:7" x14ac:dyDescent="0.2">
      <c r="A26" s="13" t="s">
        <v>12</v>
      </c>
      <c r="B26" s="67" t="s">
        <v>12</v>
      </c>
      <c r="C26" s="67" t="s">
        <v>12</v>
      </c>
      <c r="D26" s="67" t="s">
        <v>12</v>
      </c>
      <c r="E26" s="67" t="s">
        <v>25</v>
      </c>
      <c r="F26" s="67" t="s">
        <v>12</v>
      </c>
      <c r="G26" s="69" t="s">
        <v>12</v>
      </c>
    </row>
    <row r="27" spans="1:7" x14ac:dyDescent="0.2">
      <c r="A27" s="13" t="s">
        <v>25</v>
      </c>
      <c r="B27" s="67" t="s">
        <v>25</v>
      </c>
      <c r="C27" s="67" t="s">
        <v>25</v>
      </c>
      <c r="D27" s="67" t="s">
        <v>25</v>
      </c>
      <c r="E27" s="67" t="s">
        <v>28</v>
      </c>
      <c r="F27" s="67" t="s">
        <v>25</v>
      </c>
      <c r="G27" s="69" t="s">
        <v>25</v>
      </c>
    </row>
    <row r="28" spans="1:7" x14ac:dyDescent="0.2">
      <c r="A28" s="13" t="s">
        <v>28</v>
      </c>
      <c r="B28" s="67" t="s">
        <v>28</v>
      </c>
      <c r="C28" s="67" t="s">
        <v>28</v>
      </c>
      <c r="D28" s="67" t="s">
        <v>28</v>
      </c>
      <c r="E28" s="67" t="s">
        <v>23</v>
      </c>
      <c r="F28" s="67" t="s">
        <v>23</v>
      </c>
      <c r="G28" s="69" t="s">
        <v>28</v>
      </c>
    </row>
    <row r="29" spans="1:7" x14ac:dyDescent="0.2">
      <c r="A29" s="13" t="s">
        <v>23</v>
      </c>
      <c r="B29" s="67" t="s">
        <v>23</v>
      </c>
      <c r="C29" s="67" t="s">
        <v>23</v>
      </c>
      <c r="D29" s="67" t="s">
        <v>23</v>
      </c>
      <c r="E29" s="67" t="s">
        <v>21</v>
      </c>
      <c r="F29" s="67" t="s">
        <v>21</v>
      </c>
      <c r="G29" s="69" t="s">
        <v>23</v>
      </c>
    </row>
    <row r="30" spans="1:7" x14ac:dyDescent="0.2">
      <c r="A30" s="13" t="s">
        <v>142</v>
      </c>
      <c r="B30" s="67" t="s">
        <v>21</v>
      </c>
      <c r="C30" s="67" t="s">
        <v>21</v>
      </c>
      <c r="D30" s="67" t="s">
        <v>21</v>
      </c>
      <c r="E30" s="67" t="s">
        <v>32</v>
      </c>
      <c r="F30" s="67" t="s">
        <v>32</v>
      </c>
      <c r="G30" s="69" t="s">
        <v>21</v>
      </c>
    </row>
    <row r="31" spans="1:7" x14ac:dyDescent="0.2">
      <c r="A31" s="13" t="s">
        <v>32</v>
      </c>
      <c r="B31" s="67" t="s">
        <v>142</v>
      </c>
      <c r="C31" s="67" t="s">
        <v>142</v>
      </c>
      <c r="D31" s="67" t="s">
        <v>32</v>
      </c>
      <c r="E31" s="67" t="s">
        <v>18</v>
      </c>
      <c r="F31" s="67" t="s">
        <v>18</v>
      </c>
      <c r="G31" s="69" t="s">
        <v>32</v>
      </c>
    </row>
    <row r="32" spans="1:7" x14ac:dyDescent="0.2">
      <c r="A32" s="13" t="s">
        <v>18</v>
      </c>
      <c r="B32" s="67" t="s">
        <v>32</v>
      </c>
      <c r="C32" s="67" t="s">
        <v>32</v>
      </c>
      <c r="D32" s="67" t="s">
        <v>18</v>
      </c>
      <c r="E32" s="67" t="s">
        <v>38</v>
      </c>
      <c r="F32" s="67" t="s">
        <v>38</v>
      </c>
      <c r="G32" s="69" t="s">
        <v>18</v>
      </c>
    </row>
    <row r="33" spans="1:7" x14ac:dyDescent="0.2">
      <c r="A33" s="13" t="s">
        <v>38</v>
      </c>
      <c r="B33" s="67" t="s">
        <v>18</v>
      </c>
      <c r="C33" s="67" t="s">
        <v>18</v>
      </c>
      <c r="D33" s="67" t="s">
        <v>38</v>
      </c>
      <c r="E33" s="67" t="s">
        <v>30</v>
      </c>
      <c r="F33" s="67" t="s">
        <v>30</v>
      </c>
      <c r="G33" s="69" t="s">
        <v>38</v>
      </c>
    </row>
    <row r="34" spans="1:7" x14ac:dyDescent="0.2">
      <c r="A34" s="13" t="s">
        <v>30</v>
      </c>
      <c r="B34" s="67" t="s">
        <v>38</v>
      </c>
      <c r="C34" s="67" t="s">
        <v>38</v>
      </c>
      <c r="D34" s="67" t="s">
        <v>30</v>
      </c>
      <c r="E34" s="67" t="s">
        <v>29</v>
      </c>
      <c r="F34" s="67" t="s">
        <v>29</v>
      </c>
      <c r="G34" s="69" t="s">
        <v>30</v>
      </c>
    </row>
    <row r="35" spans="1:7" x14ac:dyDescent="0.2">
      <c r="A35" s="13" t="s">
        <v>29</v>
      </c>
      <c r="B35" s="67" t="s">
        <v>30</v>
      </c>
      <c r="C35" s="67" t="s">
        <v>30</v>
      </c>
      <c r="D35" s="67" t="s">
        <v>29</v>
      </c>
      <c r="E35" s="67" t="s">
        <v>33</v>
      </c>
      <c r="F35" s="69" t="s">
        <v>33</v>
      </c>
      <c r="G35" s="69" t="s">
        <v>29</v>
      </c>
    </row>
    <row r="36" spans="1:7" x14ac:dyDescent="0.2">
      <c r="A36" s="13" t="s">
        <v>22</v>
      </c>
      <c r="B36" s="67" t="s">
        <v>29</v>
      </c>
      <c r="C36" s="67" t="s">
        <v>29</v>
      </c>
      <c r="D36" s="67" t="s">
        <v>33</v>
      </c>
      <c r="E36" s="67" t="s">
        <v>22</v>
      </c>
      <c r="F36" s="67" t="s">
        <v>22</v>
      </c>
      <c r="G36" s="69" t="s">
        <v>22</v>
      </c>
    </row>
    <row r="37" spans="1:7" x14ac:dyDescent="0.2">
      <c r="A37" s="13" t="s">
        <v>34</v>
      </c>
      <c r="B37" s="67" t="s">
        <v>22</v>
      </c>
      <c r="C37" s="67" t="s">
        <v>22</v>
      </c>
      <c r="D37" s="67" t="s">
        <v>22</v>
      </c>
      <c r="E37" s="67" t="s">
        <v>34</v>
      </c>
      <c r="F37" s="67" t="s">
        <v>34</v>
      </c>
      <c r="G37" s="69" t="s">
        <v>34</v>
      </c>
    </row>
    <row r="38" spans="1:7" x14ac:dyDescent="0.2">
      <c r="A38" s="13" t="s">
        <v>6</v>
      </c>
      <c r="B38" s="67" t="s">
        <v>34</v>
      </c>
      <c r="C38" s="67" t="s">
        <v>34</v>
      </c>
      <c r="D38" s="67" t="s">
        <v>34</v>
      </c>
      <c r="E38" s="67" t="s">
        <v>6</v>
      </c>
      <c r="F38" s="67" t="s">
        <v>15</v>
      </c>
      <c r="G38" s="69" t="s">
        <v>15</v>
      </c>
    </row>
    <row r="39" spans="1:7" x14ac:dyDescent="0.2">
      <c r="A39" s="13" t="s">
        <v>13</v>
      </c>
      <c r="B39" s="67" t="s">
        <v>15</v>
      </c>
      <c r="C39" s="67" t="s">
        <v>15</v>
      </c>
      <c r="D39" s="67" t="s">
        <v>15</v>
      </c>
      <c r="E39" s="67" t="s">
        <v>163</v>
      </c>
      <c r="F39" s="67" t="s">
        <v>6</v>
      </c>
      <c r="G39" s="69" t="s">
        <v>6</v>
      </c>
    </row>
    <row r="40" spans="1:7" x14ac:dyDescent="0.2">
      <c r="A40" s="13" t="s">
        <v>166</v>
      </c>
      <c r="B40" s="67" t="s">
        <v>6</v>
      </c>
      <c r="C40" s="67" t="s">
        <v>6</v>
      </c>
      <c r="D40" s="67" t="s">
        <v>6</v>
      </c>
      <c r="E40" s="67" t="s">
        <v>13</v>
      </c>
      <c r="F40" s="67" t="s">
        <v>163</v>
      </c>
      <c r="G40" s="69" t="s">
        <v>163</v>
      </c>
    </row>
    <row r="41" spans="1:7" x14ac:dyDescent="0.2">
      <c r="A41" s="13" t="s">
        <v>19</v>
      </c>
      <c r="B41" s="67" t="s">
        <v>13</v>
      </c>
      <c r="C41" s="67" t="s">
        <v>13</v>
      </c>
      <c r="D41" s="67" t="s">
        <v>13</v>
      </c>
      <c r="E41" s="67" t="s">
        <v>19</v>
      </c>
      <c r="F41" s="67" t="s">
        <v>13</v>
      </c>
      <c r="G41" s="69" t="s">
        <v>13</v>
      </c>
    </row>
    <row r="42" spans="1:7" x14ac:dyDescent="0.2">
      <c r="A42" s="13" t="s">
        <v>9</v>
      </c>
      <c r="B42" s="67" t="s">
        <v>19</v>
      </c>
      <c r="C42" s="67" t="s">
        <v>19</v>
      </c>
      <c r="D42" s="67" t="s">
        <v>19</v>
      </c>
      <c r="E42" s="67" t="s">
        <v>9</v>
      </c>
      <c r="F42" s="67" t="s">
        <v>19</v>
      </c>
      <c r="G42" s="69" t="s">
        <v>19</v>
      </c>
    </row>
    <row r="43" spans="1:7" x14ac:dyDescent="0.2">
      <c r="A43" s="13" t="s">
        <v>52</v>
      </c>
      <c r="B43" s="67" t="s">
        <v>9</v>
      </c>
      <c r="C43" s="67" t="s">
        <v>9</v>
      </c>
      <c r="D43" s="67" t="s">
        <v>9</v>
      </c>
      <c r="E43" s="67" t="s">
        <v>52</v>
      </c>
      <c r="F43" s="67" t="s">
        <v>9</v>
      </c>
      <c r="G43" s="69" t="s">
        <v>9</v>
      </c>
    </row>
    <row r="46" spans="1:7" x14ac:dyDescent="0.2">
      <c r="A46" s="68" t="s">
        <v>182</v>
      </c>
      <c r="B46" s="35" t="s">
        <v>182</v>
      </c>
      <c r="C46" s="35" t="s">
        <v>182</v>
      </c>
      <c r="D46" s="35" t="s">
        <v>182</v>
      </c>
      <c r="E46" s="35" t="s">
        <v>182</v>
      </c>
      <c r="F46" s="35" t="s">
        <v>182</v>
      </c>
      <c r="G46" s="35" t="s">
        <v>182</v>
      </c>
    </row>
    <row r="47" spans="1:7" x14ac:dyDescent="0.2">
      <c r="A47" s="67" t="s">
        <v>49</v>
      </c>
      <c r="B47" s="67" t="s">
        <v>48</v>
      </c>
      <c r="C47" s="72" t="s">
        <v>163</v>
      </c>
      <c r="D47" s="67" t="s">
        <v>39</v>
      </c>
      <c r="E47" s="73" t="s">
        <v>48</v>
      </c>
      <c r="F47" s="73" t="s">
        <v>49</v>
      </c>
      <c r="G47" s="67" t="s">
        <v>49</v>
      </c>
    </row>
    <row r="48" spans="1:7" x14ac:dyDescent="0.2">
      <c r="A48" s="67" t="s">
        <v>43</v>
      </c>
      <c r="B48" s="67" t="s">
        <v>45</v>
      </c>
      <c r="C48" s="72" t="s">
        <v>48</v>
      </c>
      <c r="D48" s="67" t="s">
        <v>40</v>
      </c>
      <c r="E48" s="67" t="s">
        <v>39</v>
      </c>
      <c r="F48" s="67" t="s">
        <v>39</v>
      </c>
      <c r="G48" s="67" t="s">
        <v>39</v>
      </c>
    </row>
    <row r="49" spans="1:7" x14ac:dyDescent="0.2">
      <c r="A49" s="67" t="s">
        <v>183</v>
      </c>
      <c r="B49" s="67" t="s">
        <v>33</v>
      </c>
      <c r="C49" s="72" t="s">
        <v>45</v>
      </c>
      <c r="D49" s="67" t="s">
        <v>43</v>
      </c>
      <c r="E49" s="67" t="s">
        <v>40</v>
      </c>
      <c r="F49" s="67" t="s">
        <v>40</v>
      </c>
      <c r="G49" s="67" t="s">
        <v>40</v>
      </c>
    </row>
    <row r="50" spans="1:7" x14ac:dyDescent="0.2">
      <c r="A50" s="67" t="s">
        <v>46</v>
      </c>
      <c r="B50" s="67" t="s">
        <v>163</v>
      </c>
      <c r="C50" s="72" t="s">
        <v>33</v>
      </c>
      <c r="D50" s="67" t="s">
        <v>46</v>
      </c>
      <c r="E50" s="74" t="s">
        <v>37</v>
      </c>
      <c r="F50" s="74" t="s">
        <v>43</v>
      </c>
      <c r="G50" s="67" t="s">
        <v>43</v>
      </c>
    </row>
    <row r="51" spans="1:7" x14ac:dyDescent="0.2">
      <c r="A51" s="67" t="s">
        <v>21</v>
      </c>
      <c r="B51" s="67" t="s">
        <v>46</v>
      </c>
      <c r="C51" s="72" t="s">
        <v>49</v>
      </c>
      <c r="D51" s="67" t="s">
        <v>175</v>
      </c>
      <c r="E51" s="73" t="s">
        <v>183</v>
      </c>
      <c r="F51" s="73" t="s">
        <v>183</v>
      </c>
      <c r="G51" s="67" t="s">
        <v>183</v>
      </c>
    </row>
    <row r="52" spans="1:7" x14ac:dyDescent="0.2">
      <c r="A52" s="67" t="s">
        <v>33</v>
      </c>
      <c r="B52" s="67" t="s">
        <v>49</v>
      </c>
      <c r="C52" s="72" t="s">
        <v>52</v>
      </c>
      <c r="D52" s="67" t="s">
        <v>42</v>
      </c>
      <c r="E52" s="67" t="s">
        <v>175</v>
      </c>
      <c r="F52" s="73" t="s">
        <v>151</v>
      </c>
      <c r="G52" s="67" t="s">
        <v>151</v>
      </c>
    </row>
    <row r="53" spans="1:7" x14ac:dyDescent="0.2">
      <c r="A53" s="67" t="s">
        <v>15</v>
      </c>
      <c r="B53" s="67" t="s">
        <v>52</v>
      </c>
      <c r="C53" s="72" t="s">
        <v>183</v>
      </c>
      <c r="D53" s="73" t="s">
        <v>151</v>
      </c>
      <c r="E53" s="67" t="s">
        <v>42</v>
      </c>
      <c r="F53" s="67" t="s">
        <v>166</v>
      </c>
      <c r="G53" s="67" t="s">
        <v>33</v>
      </c>
    </row>
    <row r="54" spans="1:7" x14ac:dyDescent="0.2">
      <c r="A54" s="67" t="s">
        <v>163</v>
      </c>
      <c r="B54" s="67" t="s">
        <v>183</v>
      </c>
      <c r="C54" s="67" t="s">
        <v>46</v>
      </c>
      <c r="D54" s="67" t="s">
        <v>44</v>
      </c>
      <c r="E54" s="73" t="s">
        <v>151</v>
      </c>
      <c r="F54" s="74" t="s">
        <v>52</v>
      </c>
      <c r="G54" s="67" t="s">
        <v>166</v>
      </c>
    </row>
    <row r="55" spans="1:7" x14ac:dyDescent="0.2">
      <c r="D55" s="67" t="s">
        <v>163</v>
      </c>
      <c r="E55" s="67" t="s">
        <v>44</v>
      </c>
      <c r="F55" s="67" t="s">
        <v>170</v>
      </c>
      <c r="G55" s="67" t="s">
        <v>52</v>
      </c>
    </row>
    <row r="56" spans="1:7" x14ac:dyDescent="0.2">
      <c r="D56" s="67" t="s">
        <v>166</v>
      </c>
      <c r="E56" s="67" t="s">
        <v>166</v>
      </c>
      <c r="F56" s="67" t="s">
        <v>175</v>
      </c>
      <c r="G56" s="67" t="s">
        <v>170</v>
      </c>
    </row>
    <row r="57" spans="1:7" x14ac:dyDescent="0.2">
      <c r="D57" s="67" t="s">
        <v>52</v>
      </c>
      <c r="E57" s="67" t="s">
        <v>170</v>
      </c>
      <c r="F57" s="67" t="s">
        <v>28</v>
      </c>
    </row>
    <row r="58" spans="1:7" x14ac:dyDescent="0.2">
      <c r="D58" s="67" t="s">
        <v>170</v>
      </c>
      <c r="F58" s="67" t="s">
        <v>44</v>
      </c>
    </row>
  </sheetData>
  <sortState ref="A2:A43">
    <sortCondition ref="A2"/>
  </sortState>
  <printOptions gridLines="1"/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PIC LIST FY 18</vt:lpstr>
      <vt:lpstr>PIC Index FY 18</vt:lpstr>
      <vt:lpstr>Past Indices</vt:lpstr>
      <vt:lpstr>'PIC Index FY 18'!Print_Area</vt:lpstr>
      <vt:lpstr>'PIC LIST FY 18'!Print_Area</vt:lpstr>
      <vt:lpstr>'PIC Index FY 18'!Print_Titles</vt:lpstr>
    </vt:vector>
  </TitlesOfParts>
  <Company>State of Connecticut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kathie rubenbauer</dc:creator>
  <cp:lastModifiedBy>Eric Lindquist</cp:lastModifiedBy>
  <cp:lastPrinted>2018-07-24T13:51:40Z</cp:lastPrinted>
  <dcterms:created xsi:type="dcterms:W3CDTF">1998-07-10T17:18:02Z</dcterms:created>
  <dcterms:modified xsi:type="dcterms:W3CDTF">2018-07-27T14:47:38Z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-1510794492</vt:i4>
  </property>
  <property fmtid="{D5CDD505-2E9C-101B-9397-08002B2CF9AE}" pid="3" name="_EmailSubject">
    <vt:lpwstr>Web Update - FY 07 PIC</vt:lpwstr>
  </property>
  <property fmtid="{D5CDD505-2E9C-101B-9397-08002B2CF9AE}" pid="4" name="_AuthorEmail">
    <vt:lpwstr>Kathleen.Rubenbauer@po.state.ct.us</vt:lpwstr>
  </property>
  <property fmtid="{D5CDD505-2E9C-101B-9397-08002B2CF9AE}" pid="5" name="_AuthorEmailDisplayName">
    <vt:lpwstr>Rubenbauer, Kathleen</vt:lpwstr>
  </property>
  <property fmtid="{D5CDD505-2E9C-101B-9397-08002B2CF9AE}" pid="6" name="_ReviewingToolsShownOnce">
    <vt:lpwstr/>
  </property>
</Properties>
</file>