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ndquistEr\Documents\PIC Index\FY2016\"/>
    </mc:Choice>
  </mc:AlternateContent>
  <bookViews>
    <workbookView xWindow="1800" yWindow="-195" windowWidth="18000" windowHeight="12240"/>
  </bookViews>
  <sheets>
    <sheet name="PIC LIST FY 16" sheetId="1" r:id="rId1"/>
    <sheet name="PIC Index FY 16" sheetId="2" r:id="rId2"/>
  </sheets>
  <definedNames>
    <definedName name="_xlnm.Print_Area" localSheetId="1">'PIC Index FY 16'!$A$5:$O$174</definedName>
    <definedName name="_xlnm.Print_Area" localSheetId="0">'PIC LIST FY 16'!$A$1:$F$59</definedName>
    <definedName name="_xlnm.Print_Titles" localSheetId="1">'PIC Index FY 16'!$1:$5</definedName>
  </definedNames>
  <calcPr calcId="152511"/>
</workbook>
</file>

<file path=xl/calcChain.xml><?xml version="1.0" encoding="utf-8"?>
<calcChain xmlns="http://schemas.openxmlformats.org/spreadsheetml/2006/main">
  <c r="O2" i="2" l="1"/>
  <c r="H2" i="2" l="1"/>
  <c r="H1" i="2"/>
  <c r="M2" i="2"/>
  <c r="M1" i="2"/>
  <c r="M3" i="2" s="1"/>
  <c r="K7" i="2"/>
  <c r="D2" i="2"/>
  <c r="N12" i="2" l="1"/>
  <c r="N21" i="2"/>
  <c r="N49" i="2"/>
  <c r="N61" i="2"/>
  <c r="N73" i="2"/>
  <c r="N85" i="2"/>
  <c r="N97" i="2"/>
  <c r="N109" i="2"/>
  <c r="N125" i="2"/>
  <c r="N137" i="2"/>
  <c r="N149" i="2"/>
  <c r="N161" i="2"/>
  <c r="N173" i="2"/>
  <c r="N13" i="2"/>
  <c r="N25" i="2"/>
  <c r="N33" i="2"/>
  <c r="N41" i="2"/>
  <c r="N53" i="2"/>
  <c r="N69" i="2"/>
  <c r="N81" i="2"/>
  <c r="N93" i="2"/>
  <c r="N105" i="2"/>
  <c r="N117" i="2"/>
  <c r="N129" i="2"/>
  <c r="N141" i="2"/>
  <c r="N157" i="2"/>
  <c r="N169" i="2"/>
  <c r="N8" i="2"/>
  <c r="N17" i="2"/>
  <c r="N29" i="2"/>
  <c r="N37" i="2"/>
  <c r="N45" i="2"/>
  <c r="N57" i="2"/>
  <c r="N65" i="2"/>
  <c r="N77" i="2"/>
  <c r="N89" i="2"/>
  <c r="N101" i="2"/>
  <c r="N113" i="2"/>
  <c r="N121" i="2"/>
  <c r="N133" i="2"/>
  <c r="N145" i="2"/>
  <c r="N153" i="2"/>
  <c r="N165" i="2"/>
  <c r="H3" i="2"/>
  <c r="I63" i="2" s="1"/>
  <c r="N164" i="2"/>
  <c r="N156" i="2"/>
  <c r="N148" i="2"/>
  <c r="N136" i="2"/>
  <c r="N124" i="2"/>
  <c r="N112" i="2"/>
  <c r="N104" i="2"/>
  <c r="N92" i="2"/>
  <c r="N80" i="2"/>
  <c r="N72" i="2"/>
  <c r="N60" i="2"/>
  <c r="N48" i="2"/>
  <c r="N16" i="2"/>
  <c r="N174" i="2"/>
  <c r="N170" i="2"/>
  <c r="N166" i="2"/>
  <c r="N162" i="2"/>
  <c r="N158" i="2"/>
  <c r="N154" i="2"/>
  <c r="N150" i="2"/>
  <c r="N146" i="2"/>
  <c r="N142" i="2"/>
  <c r="N138" i="2"/>
  <c r="N134" i="2"/>
  <c r="N130" i="2"/>
  <c r="N126" i="2"/>
  <c r="N122" i="2"/>
  <c r="N118" i="2"/>
  <c r="N114" i="2"/>
  <c r="N110" i="2"/>
  <c r="N106" i="2"/>
  <c r="N102" i="2"/>
  <c r="N98" i="2"/>
  <c r="N94" i="2"/>
  <c r="N90" i="2"/>
  <c r="N86" i="2"/>
  <c r="N82" i="2"/>
  <c r="N78" i="2"/>
  <c r="N74" i="2"/>
  <c r="N70" i="2"/>
  <c r="N66" i="2"/>
  <c r="N62" i="2"/>
  <c r="N58" i="2"/>
  <c r="N54" i="2"/>
  <c r="N50" i="2"/>
  <c r="N46" i="2"/>
  <c r="N42" i="2"/>
  <c r="N38" i="2"/>
  <c r="N34" i="2"/>
  <c r="N30" i="2"/>
  <c r="N26" i="2"/>
  <c r="N22" i="2"/>
  <c r="N18" i="2"/>
  <c r="N14" i="2"/>
  <c r="N10" i="2"/>
  <c r="I173" i="2"/>
  <c r="N172" i="2"/>
  <c r="N160" i="2"/>
  <c r="N144" i="2"/>
  <c r="N128" i="2"/>
  <c r="N116" i="2"/>
  <c r="N100" i="2"/>
  <c r="N88" i="2"/>
  <c r="N68" i="2"/>
  <c r="N52" i="2"/>
  <c r="N40" i="2"/>
  <c r="N32" i="2"/>
  <c r="N24" i="2"/>
  <c r="I117" i="2"/>
  <c r="N9" i="2"/>
  <c r="N168" i="2"/>
  <c r="N152" i="2"/>
  <c r="N140" i="2"/>
  <c r="N132" i="2"/>
  <c r="N120" i="2"/>
  <c r="N108" i="2"/>
  <c r="N96" i="2"/>
  <c r="N84" i="2"/>
  <c r="N76" i="2"/>
  <c r="N64" i="2"/>
  <c r="N56" i="2"/>
  <c r="N44" i="2"/>
  <c r="N36" i="2"/>
  <c r="N28" i="2"/>
  <c r="N20" i="2"/>
  <c r="N7" i="2"/>
  <c r="I160" i="2"/>
  <c r="N6" i="2"/>
  <c r="N171" i="2"/>
  <c r="N167" i="2"/>
  <c r="N163" i="2"/>
  <c r="N159" i="2"/>
  <c r="N155" i="2"/>
  <c r="N151" i="2"/>
  <c r="N147" i="2"/>
  <c r="N143" i="2"/>
  <c r="N139" i="2"/>
  <c r="N135" i="2"/>
  <c r="N131" i="2"/>
  <c r="N127" i="2"/>
  <c r="N123" i="2"/>
  <c r="N119" i="2"/>
  <c r="N115" i="2"/>
  <c r="N111" i="2"/>
  <c r="N107" i="2"/>
  <c r="N103" i="2"/>
  <c r="N99" i="2"/>
  <c r="N95" i="2"/>
  <c r="N91" i="2"/>
  <c r="N87" i="2"/>
  <c r="N83" i="2"/>
  <c r="N79" i="2"/>
  <c r="N75" i="2"/>
  <c r="N71" i="2"/>
  <c r="N67" i="2"/>
  <c r="N63" i="2"/>
  <c r="N59" i="2"/>
  <c r="N55" i="2"/>
  <c r="N51" i="2"/>
  <c r="N47" i="2"/>
  <c r="N43" i="2"/>
  <c r="N39" i="2"/>
  <c r="N35" i="2"/>
  <c r="N31" i="2"/>
  <c r="N27" i="2"/>
  <c r="N23" i="2"/>
  <c r="N19" i="2"/>
  <c r="N15" i="2"/>
  <c r="N11" i="2"/>
  <c r="I49" i="2"/>
  <c r="F2" i="2"/>
  <c r="F1" i="2"/>
  <c r="D1" i="2"/>
  <c r="I82" i="2" l="1"/>
  <c r="I148" i="2"/>
  <c r="I169" i="2"/>
  <c r="I101" i="2"/>
  <c r="I37" i="2"/>
  <c r="I152" i="2"/>
  <c r="I162" i="2"/>
  <c r="I98" i="2"/>
  <c r="I34" i="2"/>
  <c r="I96" i="2"/>
  <c r="I32" i="2"/>
  <c r="I95" i="2"/>
  <c r="I15" i="2"/>
  <c r="I146" i="2"/>
  <c r="I18" i="2"/>
  <c r="I80" i="2"/>
  <c r="I16" i="2"/>
  <c r="I113" i="2"/>
  <c r="I25" i="2"/>
  <c r="I61" i="2"/>
  <c r="I105" i="2"/>
  <c r="I130" i="2"/>
  <c r="I66" i="2"/>
  <c r="I128" i="2"/>
  <c r="I64" i="2"/>
  <c r="I127" i="2"/>
  <c r="I8" i="2"/>
  <c r="I23" i="2"/>
  <c r="I39" i="2"/>
  <c r="I55" i="2"/>
  <c r="I71" i="2"/>
  <c r="I87" i="2"/>
  <c r="I103" i="2"/>
  <c r="I119" i="2"/>
  <c r="I7" i="2"/>
  <c r="I24" i="2"/>
  <c r="I40" i="2"/>
  <c r="I56" i="2"/>
  <c r="I72" i="2"/>
  <c r="I88" i="2"/>
  <c r="I104" i="2"/>
  <c r="I120" i="2"/>
  <c r="I10" i="2"/>
  <c r="I26" i="2"/>
  <c r="I42" i="2"/>
  <c r="I58" i="2"/>
  <c r="I74" i="2"/>
  <c r="I90" i="2"/>
  <c r="I106" i="2"/>
  <c r="I122" i="2"/>
  <c r="I138" i="2"/>
  <c r="I154" i="2"/>
  <c r="I170" i="2"/>
  <c r="I145" i="2"/>
  <c r="I41" i="2"/>
  <c r="I163" i="2"/>
  <c r="I141" i="2"/>
  <c r="I93" i="2"/>
  <c r="I29" i="2"/>
  <c r="I161" i="2"/>
  <c r="I89" i="2"/>
  <c r="I155" i="2"/>
  <c r="I69" i="2"/>
  <c r="I144" i="2"/>
  <c r="I159" i="2"/>
  <c r="I137" i="2"/>
  <c r="I81" i="2"/>
  <c r="I17" i="2"/>
  <c r="I11" i="2"/>
  <c r="I27" i="2"/>
  <c r="I43" i="2"/>
  <c r="I59" i="2"/>
  <c r="I75" i="2"/>
  <c r="I91" i="2"/>
  <c r="I107" i="2"/>
  <c r="I123" i="2"/>
  <c r="I12" i="2"/>
  <c r="I28" i="2"/>
  <c r="I44" i="2"/>
  <c r="I60" i="2"/>
  <c r="I76" i="2"/>
  <c r="I92" i="2"/>
  <c r="I108" i="2"/>
  <c r="I124" i="2"/>
  <c r="I14" i="2"/>
  <c r="I30" i="2"/>
  <c r="I46" i="2"/>
  <c r="I62" i="2"/>
  <c r="I78" i="2"/>
  <c r="I94" i="2"/>
  <c r="I110" i="2"/>
  <c r="I126" i="2"/>
  <c r="I142" i="2"/>
  <c r="I158" i="2"/>
  <c r="I174" i="2"/>
  <c r="I135" i="2"/>
  <c r="I9" i="2"/>
  <c r="I157" i="2"/>
  <c r="I136" i="2"/>
  <c r="I77" i="2"/>
  <c r="I13" i="2"/>
  <c r="I151" i="2"/>
  <c r="I57" i="2"/>
  <c r="I139" i="2"/>
  <c r="I53" i="2"/>
  <c r="I171" i="2"/>
  <c r="I133" i="2"/>
  <c r="I6" i="2"/>
  <c r="I153" i="2"/>
  <c r="I129" i="2"/>
  <c r="I65" i="2"/>
  <c r="I31" i="2"/>
  <c r="I19" i="2"/>
  <c r="I35" i="2"/>
  <c r="I51" i="2"/>
  <c r="I67" i="2"/>
  <c r="I83" i="2"/>
  <c r="I99" i="2"/>
  <c r="I115" i="2"/>
  <c r="I131" i="2"/>
  <c r="I20" i="2"/>
  <c r="I36" i="2"/>
  <c r="I52" i="2"/>
  <c r="I68" i="2"/>
  <c r="I84" i="2"/>
  <c r="I100" i="2"/>
  <c r="I116" i="2"/>
  <c r="I132" i="2"/>
  <c r="I22" i="2"/>
  <c r="I38" i="2"/>
  <c r="I54" i="2"/>
  <c r="I70" i="2"/>
  <c r="I86" i="2"/>
  <c r="I102" i="2"/>
  <c r="I118" i="2"/>
  <c r="I134" i="2"/>
  <c r="I150" i="2"/>
  <c r="I166" i="2"/>
  <c r="I156" i="2"/>
  <c r="I73" i="2"/>
  <c r="I168" i="2"/>
  <c r="I147" i="2"/>
  <c r="I109" i="2"/>
  <c r="I45" i="2"/>
  <c r="I172" i="2"/>
  <c r="I121" i="2"/>
  <c r="I165" i="2"/>
  <c r="I85" i="2"/>
  <c r="I21" i="2"/>
  <c r="I149" i="2"/>
  <c r="I164" i="2"/>
  <c r="I143" i="2"/>
  <c r="I97" i="2"/>
  <c r="I33" i="2"/>
  <c r="I79" i="2"/>
  <c r="I140" i="2"/>
  <c r="I125" i="2"/>
  <c r="I167" i="2"/>
  <c r="I114" i="2"/>
  <c r="I50" i="2"/>
  <c r="I112" i="2"/>
  <c r="I48" i="2"/>
  <c r="I111" i="2"/>
  <c r="I47" i="2"/>
  <c r="D3" i="2"/>
  <c r="F3" i="2"/>
  <c r="G9" i="2" s="1"/>
  <c r="K62" i="2"/>
  <c r="K95" i="2"/>
  <c r="K40" i="2"/>
  <c r="K163" i="2"/>
  <c r="K162" i="2"/>
  <c r="K125" i="2"/>
  <c r="K166" i="2"/>
  <c r="K80" i="2"/>
  <c r="K127" i="2"/>
  <c r="K36" i="2"/>
  <c r="K155" i="2"/>
  <c r="K130" i="2"/>
  <c r="K123" i="2"/>
  <c r="K122" i="2"/>
  <c r="K21" i="2"/>
  <c r="K52" i="2"/>
  <c r="K73" i="2"/>
  <c r="K154" i="2"/>
  <c r="K55" i="2"/>
  <c r="K9" i="2"/>
  <c r="K110" i="2"/>
  <c r="K81" i="2"/>
  <c r="K56" i="2"/>
  <c r="K111" i="2"/>
  <c r="K132" i="2"/>
  <c r="K65" i="2"/>
  <c r="K60" i="2"/>
  <c r="K23" i="2"/>
  <c r="K140" i="2"/>
  <c r="K57" i="2"/>
  <c r="K161" i="2"/>
  <c r="K142" i="2"/>
  <c r="K96" i="2"/>
  <c r="K112" i="2"/>
  <c r="K102" i="2"/>
  <c r="K34" i="2"/>
  <c r="K26" i="2"/>
  <c r="K31" i="2"/>
  <c r="K150" i="2"/>
  <c r="K131" i="2"/>
  <c r="K75" i="2"/>
  <c r="K136" i="2"/>
  <c r="K59" i="2"/>
  <c r="K103" i="2"/>
  <c r="K79" i="2"/>
  <c r="K19" i="2"/>
  <c r="K149" i="2"/>
  <c r="K133" i="2"/>
  <c r="K25" i="2"/>
  <c r="K90" i="2"/>
  <c r="K172" i="2"/>
  <c r="K15" i="2"/>
  <c r="K30" i="2"/>
  <c r="K49" i="2"/>
  <c r="K108" i="2"/>
  <c r="K86" i="2"/>
  <c r="K71" i="2"/>
  <c r="K157" i="2"/>
  <c r="K28" i="2"/>
  <c r="K13" i="2"/>
  <c r="K14" i="2"/>
  <c r="K45" i="2"/>
  <c r="K35" i="2"/>
  <c r="K89" i="2"/>
  <c r="K92" i="2"/>
  <c r="K144" i="2"/>
  <c r="K113" i="2"/>
  <c r="K44" i="2"/>
  <c r="K165" i="2"/>
  <c r="K41" i="2"/>
  <c r="K97" i="2"/>
  <c r="K70" i="2"/>
  <c r="K119" i="2"/>
  <c r="K39" i="2"/>
  <c r="K78" i="2"/>
  <c r="K100" i="2"/>
  <c r="K61" i="2"/>
  <c r="K117" i="2"/>
  <c r="K32" i="2"/>
  <c r="K124" i="2"/>
  <c r="K58" i="2"/>
  <c r="K87" i="2"/>
  <c r="K135" i="2"/>
  <c r="K18" i="2"/>
  <c r="K174" i="2"/>
  <c r="K84" i="2"/>
  <c r="K126" i="2"/>
  <c r="K51" i="2"/>
  <c r="K64" i="2"/>
  <c r="K12" i="2"/>
  <c r="K107" i="2"/>
  <c r="K76" i="2"/>
  <c r="K72" i="2"/>
  <c r="K170" i="2"/>
  <c r="K173" i="2"/>
  <c r="K43" i="2"/>
  <c r="K128" i="2"/>
  <c r="K83" i="2"/>
  <c r="K6" i="2"/>
  <c r="K66" i="2"/>
  <c r="K10" i="2"/>
  <c r="K134" i="2"/>
  <c r="K147" i="2"/>
  <c r="K137" i="2"/>
  <c r="K158" i="2"/>
  <c r="K104" i="2"/>
  <c r="K8" i="2"/>
  <c r="K38" i="2"/>
  <c r="K153" i="2"/>
  <c r="K33" i="2"/>
  <c r="K37" i="2"/>
  <c r="K27" i="2"/>
  <c r="K105" i="2"/>
  <c r="K53" i="2"/>
  <c r="K91" i="2"/>
  <c r="K17" i="2"/>
  <c r="K11" i="2"/>
  <c r="K159" i="2"/>
  <c r="K146" i="2"/>
  <c r="K164" i="2"/>
  <c r="K152" i="2"/>
  <c r="K101" i="2"/>
  <c r="K120" i="2"/>
  <c r="K77" i="2"/>
  <c r="K118" i="2"/>
  <c r="K63" i="2"/>
  <c r="K106" i="2"/>
  <c r="K121" i="2"/>
  <c r="K169" i="2"/>
  <c r="K46" i="2"/>
  <c r="K171" i="2"/>
  <c r="K68" i="2"/>
  <c r="K88" i="2"/>
  <c r="K145" i="2"/>
  <c r="K50" i="2"/>
  <c r="K143" i="2"/>
  <c r="K48" i="2"/>
  <c r="K129" i="2"/>
  <c r="K115" i="2"/>
  <c r="K24" i="2"/>
  <c r="K54" i="2"/>
  <c r="K151" i="2"/>
  <c r="K29" i="2"/>
  <c r="K141" i="2"/>
  <c r="K67" i="2"/>
  <c r="K16" i="2"/>
  <c r="K139" i="2"/>
  <c r="K114" i="2"/>
  <c r="K74" i="2"/>
  <c r="K82" i="2"/>
  <c r="K22" i="2"/>
  <c r="K138" i="2"/>
  <c r="K167" i="2"/>
  <c r="K93" i="2"/>
  <c r="K42" i="2"/>
  <c r="K109" i="2"/>
  <c r="K116" i="2"/>
  <c r="K148" i="2"/>
  <c r="K160" i="2"/>
  <c r="K99" i="2"/>
  <c r="K85" i="2"/>
  <c r="K47" i="2"/>
  <c r="K168" i="2"/>
  <c r="K20" i="2"/>
  <c r="K98" i="2"/>
  <c r="K94" i="2"/>
  <c r="K156" i="2"/>
  <c r="K69" i="2"/>
  <c r="G18" i="2" l="1"/>
  <c r="G10" i="2"/>
  <c r="G131" i="2"/>
  <c r="G35" i="2"/>
  <c r="G103" i="2"/>
  <c r="G7" i="2"/>
  <c r="G118" i="2"/>
  <c r="G22" i="2"/>
  <c r="G136" i="2"/>
  <c r="G88" i="2"/>
  <c r="G24" i="2"/>
  <c r="G145" i="2"/>
  <c r="G97" i="2"/>
  <c r="G49" i="2"/>
  <c r="G82" i="2"/>
  <c r="G90" i="2"/>
  <c r="G50" i="2"/>
  <c r="G42" i="2"/>
  <c r="G130" i="2"/>
  <c r="G171" i="2"/>
  <c r="G139" i="2"/>
  <c r="G107" i="2"/>
  <c r="G75" i="2"/>
  <c r="G43" i="2"/>
  <c r="G11" i="2"/>
  <c r="G143" i="2"/>
  <c r="G111" i="2"/>
  <c r="G79" i="2"/>
  <c r="G47" i="2"/>
  <c r="G15" i="2"/>
  <c r="G158" i="2"/>
  <c r="G126" i="2"/>
  <c r="G94" i="2"/>
  <c r="G62" i="2"/>
  <c r="G30" i="2"/>
  <c r="G172" i="2"/>
  <c r="G156" i="2"/>
  <c r="G140" i="2"/>
  <c r="G124" i="2"/>
  <c r="G108" i="2"/>
  <c r="G92" i="2"/>
  <c r="G76" i="2"/>
  <c r="G60" i="2"/>
  <c r="G44" i="2"/>
  <c r="G28" i="2"/>
  <c r="G12" i="2"/>
  <c r="G165" i="2"/>
  <c r="G149" i="2"/>
  <c r="G133" i="2"/>
  <c r="G117" i="2"/>
  <c r="G101" i="2"/>
  <c r="G85" i="2"/>
  <c r="G69" i="2"/>
  <c r="G53" i="2"/>
  <c r="G37" i="2"/>
  <c r="G21" i="2"/>
  <c r="G58" i="2"/>
  <c r="G98" i="2"/>
  <c r="G99" i="2"/>
  <c r="G135" i="2"/>
  <c r="G39" i="2"/>
  <c r="G86" i="2"/>
  <c r="G168" i="2"/>
  <c r="G120" i="2"/>
  <c r="G72" i="2"/>
  <c r="G40" i="2"/>
  <c r="G161" i="2"/>
  <c r="G113" i="2"/>
  <c r="G65" i="2"/>
  <c r="G17" i="2"/>
  <c r="E60" i="2"/>
  <c r="E156" i="2"/>
  <c r="E28" i="2"/>
  <c r="E92" i="2"/>
  <c r="E124" i="2"/>
  <c r="E100" i="2"/>
  <c r="E148" i="2"/>
  <c r="E11" i="2"/>
  <c r="E27" i="2"/>
  <c r="E43" i="2"/>
  <c r="E59" i="2"/>
  <c r="E75" i="2"/>
  <c r="E91" i="2"/>
  <c r="E107" i="2"/>
  <c r="E123" i="2"/>
  <c r="E139" i="2"/>
  <c r="E155" i="2"/>
  <c r="E171" i="2"/>
  <c r="E18" i="2"/>
  <c r="E34" i="2"/>
  <c r="E50" i="2"/>
  <c r="E66" i="2"/>
  <c r="E82" i="2"/>
  <c r="E98" i="2"/>
  <c r="E114" i="2"/>
  <c r="E130" i="2"/>
  <c r="E146" i="2"/>
  <c r="E162" i="2"/>
  <c r="E8" i="2"/>
  <c r="E40" i="2"/>
  <c r="E72" i="2"/>
  <c r="E104" i="2"/>
  <c r="E136" i="2"/>
  <c r="E168" i="2"/>
  <c r="E33" i="2"/>
  <c r="E65" i="2"/>
  <c r="E97" i="2"/>
  <c r="E129" i="2"/>
  <c r="E161" i="2"/>
  <c r="E29" i="2"/>
  <c r="E61" i="2"/>
  <c r="E93" i="2"/>
  <c r="E125" i="2"/>
  <c r="E157" i="2"/>
  <c r="E76" i="2"/>
  <c r="E68" i="2"/>
  <c r="E116" i="2"/>
  <c r="E15" i="2"/>
  <c r="E31" i="2"/>
  <c r="E47" i="2"/>
  <c r="E63" i="2"/>
  <c r="E79" i="2"/>
  <c r="E95" i="2"/>
  <c r="E111" i="2"/>
  <c r="E127" i="2"/>
  <c r="E143" i="2"/>
  <c r="E159" i="2"/>
  <c r="E6" i="2"/>
  <c r="E22" i="2"/>
  <c r="E38" i="2"/>
  <c r="E54" i="2"/>
  <c r="E70" i="2"/>
  <c r="E86" i="2"/>
  <c r="E102" i="2"/>
  <c r="E118" i="2"/>
  <c r="E134" i="2"/>
  <c r="E150" i="2"/>
  <c r="E166" i="2"/>
  <c r="E16" i="2"/>
  <c r="E48" i="2"/>
  <c r="E80" i="2"/>
  <c r="E112" i="2"/>
  <c r="E144" i="2"/>
  <c r="E9" i="2"/>
  <c r="E41" i="2"/>
  <c r="E73" i="2"/>
  <c r="E105" i="2"/>
  <c r="E137" i="2"/>
  <c r="E169" i="2"/>
  <c r="E37" i="2"/>
  <c r="E69" i="2"/>
  <c r="E101" i="2"/>
  <c r="E133" i="2"/>
  <c r="E165" i="2"/>
  <c r="E172" i="2"/>
  <c r="E44" i="2"/>
  <c r="E20" i="2"/>
  <c r="E132" i="2"/>
  <c r="E52" i="2"/>
  <c r="E7" i="2"/>
  <c r="E23" i="2"/>
  <c r="E39" i="2"/>
  <c r="E55" i="2"/>
  <c r="E71" i="2"/>
  <c r="E87" i="2"/>
  <c r="E103" i="2"/>
  <c r="E119" i="2"/>
  <c r="E135" i="2"/>
  <c r="E151" i="2"/>
  <c r="E167" i="2"/>
  <c r="E14" i="2"/>
  <c r="E30" i="2"/>
  <c r="E46" i="2"/>
  <c r="E62" i="2"/>
  <c r="E78" i="2"/>
  <c r="E94" i="2"/>
  <c r="E110" i="2"/>
  <c r="E126" i="2"/>
  <c r="E142" i="2"/>
  <c r="E158" i="2"/>
  <c r="E174" i="2"/>
  <c r="E32" i="2"/>
  <c r="E64" i="2"/>
  <c r="E96" i="2"/>
  <c r="E128" i="2"/>
  <c r="E160" i="2"/>
  <c r="E25" i="2"/>
  <c r="E57" i="2"/>
  <c r="E89" i="2"/>
  <c r="E121" i="2"/>
  <c r="E153" i="2"/>
  <c r="E21" i="2"/>
  <c r="E53" i="2"/>
  <c r="E85" i="2"/>
  <c r="E117" i="2"/>
  <c r="E149" i="2"/>
  <c r="E108" i="2"/>
  <c r="E84" i="2"/>
  <c r="E19" i="2"/>
  <c r="E83" i="2"/>
  <c r="E147" i="2"/>
  <c r="E42" i="2"/>
  <c r="E106" i="2"/>
  <c r="E170" i="2"/>
  <c r="E120" i="2"/>
  <c r="E81" i="2"/>
  <c r="E45" i="2"/>
  <c r="E173" i="2"/>
  <c r="E12" i="2"/>
  <c r="E115" i="2"/>
  <c r="E74" i="2"/>
  <c r="E17" i="2"/>
  <c r="E35" i="2"/>
  <c r="E99" i="2"/>
  <c r="E163" i="2"/>
  <c r="E58" i="2"/>
  <c r="E122" i="2"/>
  <c r="E24" i="2"/>
  <c r="E152" i="2"/>
  <c r="E113" i="2"/>
  <c r="E77" i="2"/>
  <c r="E138" i="2"/>
  <c r="E145" i="2"/>
  <c r="E36" i="2"/>
  <c r="E67" i="2"/>
  <c r="E131" i="2"/>
  <c r="E26" i="2"/>
  <c r="E90" i="2"/>
  <c r="E154" i="2"/>
  <c r="E88" i="2"/>
  <c r="E49" i="2"/>
  <c r="E13" i="2"/>
  <c r="E141" i="2"/>
  <c r="E140" i="2"/>
  <c r="E164" i="2"/>
  <c r="E51" i="2"/>
  <c r="E10" i="2"/>
  <c r="E56" i="2"/>
  <c r="E109" i="2"/>
  <c r="G154" i="2"/>
  <c r="G26" i="2"/>
  <c r="G106" i="2"/>
  <c r="G138" i="2"/>
  <c r="G66" i="2"/>
  <c r="G155" i="2"/>
  <c r="G123" i="2"/>
  <c r="G91" i="2"/>
  <c r="G59" i="2"/>
  <c r="G27" i="2"/>
  <c r="G159" i="2"/>
  <c r="G127" i="2"/>
  <c r="G95" i="2"/>
  <c r="G63" i="2"/>
  <c r="G31" i="2"/>
  <c r="G174" i="2"/>
  <c r="G142" i="2"/>
  <c r="G110" i="2"/>
  <c r="G78" i="2"/>
  <c r="G46" i="2"/>
  <c r="G14" i="2"/>
  <c r="G164" i="2"/>
  <c r="G148" i="2"/>
  <c r="G132" i="2"/>
  <c r="G116" i="2"/>
  <c r="G100" i="2"/>
  <c r="G84" i="2"/>
  <c r="G68" i="2"/>
  <c r="G52" i="2"/>
  <c r="G36" i="2"/>
  <c r="G20" i="2"/>
  <c r="G173" i="2"/>
  <c r="G157" i="2"/>
  <c r="G141" i="2"/>
  <c r="G125" i="2"/>
  <c r="G109" i="2"/>
  <c r="G93" i="2"/>
  <c r="G77" i="2"/>
  <c r="G61" i="2"/>
  <c r="G45" i="2"/>
  <c r="G29" i="2"/>
  <c r="G13" i="2"/>
  <c r="G170" i="2"/>
  <c r="G163" i="2"/>
  <c r="G67" i="2"/>
  <c r="G167" i="2"/>
  <c r="G71" i="2"/>
  <c r="G150" i="2"/>
  <c r="G54" i="2"/>
  <c r="G152" i="2"/>
  <c r="G104" i="2"/>
  <c r="G56" i="2"/>
  <c r="G8" i="2"/>
  <c r="G129" i="2"/>
  <c r="G81" i="2"/>
  <c r="G33" i="2"/>
  <c r="G146" i="2"/>
  <c r="G122" i="2"/>
  <c r="G114" i="2"/>
  <c r="G74" i="2"/>
  <c r="G162" i="2"/>
  <c r="G34" i="2"/>
  <c r="G147" i="2"/>
  <c r="G115" i="2"/>
  <c r="G83" i="2"/>
  <c r="G51" i="2"/>
  <c r="G19" i="2"/>
  <c r="G151" i="2"/>
  <c r="G119" i="2"/>
  <c r="G87" i="2"/>
  <c r="G55" i="2"/>
  <c r="G23" i="2"/>
  <c r="G166" i="2"/>
  <c r="G134" i="2"/>
  <c r="G102" i="2"/>
  <c r="G70" i="2"/>
  <c r="G38" i="2"/>
  <c r="G6" i="2"/>
  <c r="G160" i="2"/>
  <c r="G144" i="2"/>
  <c r="G128" i="2"/>
  <c r="G112" i="2"/>
  <c r="G96" i="2"/>
  <c r="G80" i="2"/>
  <c r="G64" i="2"/>
  <c r="G48" i="2"/>
  <c r="G32" i="2"/>
  <c r="G16" i="2"/>
  <c r="G169" i="2"/>
  <c r="G153" i="2"/>
  <c r="G137" i="2"/>
  <c r="G121" i="2"/>
  <c r="G105" i="2"/>
  <c r="G89" i="2"/>
  <c r="G73" i="2"/>
  <c r="G57" i="2"/>
  <c r="G41" i="2"/>
  <c r="G25" i="2"/>
  <c r="K1" i="2"/>
  <c r="K2" i="2"/>
  <c r="K3" i="2" l="1"/>
  <c r="L108" i="2" s="1"/>
  <c r="O108" i="2" s="1"/>
  <c r="L8" i="2"/>
  <c r="O8" i="2" s="1"/>
  <c r="L85" i="2"/>
  <c r="O85" i="2" s="1"/>
  <c r="L124" i="2"/>
  <c r="O124" i="2" s="1"/>
  <c r="L162" i="2"/>
  <c r="O162" i="2" s="1"/>
  <c r="L10" i="2"/>
  <c r="L65" i="2"/>
  <c r="L155" i="2"/>
  <c r="O155" i="2" s="1"/>
  <c r="L42" i="2"/>
  <c r="O42" i="2" s="1"/>
  <c r="L77" i="2"/>
  <c r="O77" i="2" s="1"/>
  <c r="L163" i="2"/>
  <c r="O163" i="2" s="1"/>
  <c r="L34" i="2"/>
  <c r="O34" i="2" s="1"/>
  <c r="L44" i="2"/>
  <c r="O44" i="2" s="1"/>
  <c r="L18" i="2"/>
  <c r="O18" i="2" s="1"/>
  <c r="L127" i="2"/>
  <c r="O127" i="2" s="1"/>
  <c r="L132" i="2"/>
  <c r="L75" i="2"/>
  <c r="O75" i="2" s="1"/>
  <c r="L64" i="2"/>
  <c r="O64" i="2" s="1"/>
  <c r="L158" i="2"/>
  <c r="O158" i="2" s="1"/>
  <c r="L116" i="2"/>
  <c r="O116" i="2" s="1"/>
  <c r="L57" i="2"/>
  <c r="O57" i="2" s="1"/>
  <c r="L45" i="2"/>
  <c r="O45" i="2" s="1"/>
  <c r="L117" i="2"/>
  <c r="O117" i="2" s="1"/>
  <c r="L63" i="2"/>
  <c r="O63" i="2" s="1"/>
  <c r="L151" i="2"/>
  <c r="L148" i="2"/>
  <c r="O148" i="2" s="1"/>
  <c r="L35" i="2"/>
  <c r="O35" i="2" s="1"/>
  <c r="L126" i="2"/>
  <c r="O126" i="2" s="1"/>
  <c r="L29" i="2"/>
  <c r="O29" i="2" s="1"/>
  <c r="L24" i="2"/>
  <c r="O24" i="2" s="1"/>
  <c r="L55" i="2"/>
  <c r="O55" i="2" s="1"/>
  <c r="L113" i="2"/>
  <c r="O113" i="2" s="1"/>
  <c r="L156" i="2"/>
  <c r="O156" i="2" s="1"/>
  <c r="L68" i="2"/>
  <c r="L54" i="2"/>
  <c r="O54" i="2" s="1"/>
  <c r="L131" i="2"/>
  <c r="L86" i="2"/>
  <c r="O86" i="2" s="1"/>
  <c r="L51" i="2"/>
  <c r="O51" i="2" s="1"/>
  <c r="L98" i="2"/>
  <c r="O98" i="2" s="1"/>
  <c r="L140" i="2"/>
  <c r="O140" i="2" s="1"/>
  <c r="L79" i="2"/>
  <c r="O79" i="2" s="1"/>
  <c r="L72" i="2"/>
  <c r="O72" i="2" s="1"/>
  <c r="L153" i="2"/>
  <c r="L118" i="2"/>
  <c r="O118" i="2" s="1"/>
  <c r="L112" i="2"/>
  <c r="L90" i="2"/>
  <c r="O90" i="2" s="1"/>
  <c r="L87" i="2"/>
  <c r="O87" i="2" s="1"/>
  <c r="L53" i="2"/>
  <c r="L16" i="2"/>
  <c r="O16" i="2" s="1"/>
  <c r="L47" i="2"/>
  <c r="O47" i="2" s="1"/>
  <c r="L97" i="2"/>
  <c r="L173" i="2"/>
  <c r="O173" i="2" s="1"/>
  <c r="L120" i="2"/>
  <c r="O120" i="2" s="1"/>
  <c r="L114" i="2"/>
  <c r="L32" i="2"/>
  <c r="O32" i="2" s="1"/>
  <c r="L13" i="2"/>
  <c r="O13" i="2" s="1"/>
  <c r="L43" i="2"/>
  <c r="O43" i="2" s="1"/>
  <c r="L62" i="2"/>
  <c r="O62" i="2" s="1"/>
  <c r="L73" i="2"/>
  <c r="O73" i="2" s="1"/>
  <c r="L92" i="2"/>
  <c r="O92" i="2" s="1"/>
  <c r="L58" i="2"/>
  <c r="L128" i="2"/>
  <c r="O128" i="2" s="1"/>
  <c r="L125" i="2"/>
  <c r="O125" i="2" s="1"/>
  <c r="L81" i="2"/>
  <c r="O81" i="2" s="1"/>
  <c r="L49" i="2"/>
  <c r="O49" i="2" s="1"/>
  <c r="L84" i="2"/>
  <c r="O84" i="2" s="1"/>
  <c r="L159" i="2"/>
  <c r="O159" i="2" s="1"/>
  <c r="L145" i="2"/>
  <c r="O145" i="2" s="1"/>
  <c r="L60" i="2"/>
  <c r="O60" i="2" s="1"/>
  <c r="L172" i="2"/>
  <c r="O172" i="2" s="1"/>
  <c r="L78" i="2"/>
  <c r="O78" i="2" s="1"/>
  <c r="L160" i="2"/>
  <c r="L17" i="2"/>
  <c r="O17" i="2" s="1"/>
  <c r="L161" i="2"/>
  <c r="O161" i="2" s="1"/>
  <c r="L59" i="2"/>
  <c r="O59" i="2" s="1"/>
  <c r="L133" i="2"/>
  <c r="O133" i="2" s="1"/>
  <c r="L69" i="2"/>
  <c r="O69" i="2" s="1"/>
  <c r="L48" i="2"/>
  <c r="O48" i="2" s="1"/>
  <c r="L36" i="2"/>
  <c r="L136" i="2"/>
  <c r="O136" i="2" s="1"/>
  <c r="L12" i="2"/>
  <c r="L104" i="2"/>
  <c r="O104" i="2" s="1"/>
  <c r="L129" i="2"/>
  <c r="O129" i="2" s="1"/>
  <c r="L166" i="2"/>
  <c r="O166" i="2" s="1"/>
  <c r="L28" i="2"/>
  <c r="O28" i="2" s="1"/>
  <c r="L135" i="2"/>
  <c r="O135" i="2" s="1"/>
  <c r="L168" i="2"/>
  <c r="L121" i="2"/>
  <c r="O121" i="2" s="1"/>
  <c r="L88" i="2"/>
  <c r="O88" i="2" s="1"/>
  <c r="L103" i="2"/>
  <c r="L107" i="2"/>
  <c r="O107" i="2" s="1"/>
  <c r="L52" i="2"/>
  <c r="O52" i="2" s="1"/>
  <c r="L137" i="2"/>
  <c r="O137" i="2" s="1"/>
  <c r="L11" i="2"/>
  <c r="O11" i="2" s="1"/>
  <c r="O151" i="2"/>
  <c r="O131" i="2"/>
  <c r="O132" i="2"/>
  <c r="O65" i="2"/>
  <c r="O53" i="2"/>
  <c r="O153" i="2"/>
  <c r="O114" i="2"/>
  <c r="O103" i="2"/>
  <c r="O36" i="2"/>
  <c r="O112" i="2"/>
  <c r="O10" i="2"/>
  <c r="O160" i="2"/>
  <c r="O58" i="2"/>
  <c r="O68" i="2"/>
  <c r="O97" i="2"/>
  <c r="O12" i="2"/>
  <c r="O168" i="2"/>
  <c r="L89" i="2" l="1"/>
  <c r="O89" i="2" s="1"/>
  <c r="L167" i="2"/>
  <c r="O167" i="2" s="1"/>
  <c r="L37" i="2"/>
  <c r="O37" i="2" s="1"/>
  <c r="L93" i="2"/>
  <c r="O93" i="2" s="1"/>
  <c r="L39" i="2"/>
  <c r="O39" i="2" s="1"/>
  <c r="L30" i="2"/>
  <c r="O30" i="2" s="1"/>
  <c r="L66" i="2"/>
  <c r="O66" i="2" s="1"/>
  <c r="L171" i="2"/>
  <c r="O171" i="2" s="1"/>
  <c r="L82" i="2"/>
  <c r="O82" i="2" s="1"/>
  <c r="L41" i="2"/>
  <c r="O41" i="2" s="1"/>
  <c r="L169" i="2"/>
  <c r="O169" i="2" s="1"/>
  <c r="L96" i="2"/>
  <c r="O96" i="2" s="1"/>
  <c r="L100" i="2"/>
  <c r="O100" i="2" s="1"/>
  <c r="L38" i="2"/>
  <c r="O38" i="2" s="1"/>
  <c r="L56" i="2"/>
  <c r="O56" i="2" s="1"/>
  <c r="L83" i="2"/>
  <c r="O83" i="2" s="1"/>
  <c r="L154" i="2"/>
  <c r="O154" i="2" s="1"/>
  <c r="L14" i="2"/>
  <c r="O14" i="2" s="1"/>
  <c r="L143" i="2"/>
  <c r="O143" i="2" s="1"/>
  <c r="L111" i="2"/>
  <c r="O111" i="2" s="1"/>
  <c r="L6" i="2"/>
  <c r="O6" i="2" s="1"/>
  <c r="L76" i="2"/>
  <c r="O76" i="2" s="1"/>
  <c r="L150" i="2"/>
  <c r="O150" i="2" s="1"/>
  <c r="L170" i="2"/>
  <c r="O170" i="2" s="1"/>
  <c r="L122" i="2"/>
  <c r="O122" i="2" s="1"/>
  <c r="L119" i="2"/>
  <c r="O119" i="2" s="1"/>
  <c r="L164" i="2"/>
  <c r="O164" i="2" s="1"/>
  <c r="L9" i="2"/>
  <c r="O9" i="2" s="1"/>
  <c r="L146" i="2"/>
  <c r="O146" i="2" s="1"/>
  <c r="L26" i="2"/>
  <c r="O26" i="2" s="1"/>
  <c r="L27" i="2"/>
  <c r="O27" i="2" s="1"/>
  <c r="L23" i="2"/>
  <c r="O23" i="2" s="1"/>
  <c r="L110" i="2"/>
  <c r="O110" i="2" s="1"/>
  <c r="L139" i="2"/>
  <c r="O139" i="2" s="1"/>
  <c r="L115" i="2"/>
  <c r="O115" i="2" s="1"/>
  <c r="L50" i="2"/>
  <c r="O50" i="2" s="1"/>
  <c r="L102" i="2"/>
  <c r="O102" i="2" s="1"/>
  <c r="L101" i="2"/>
  <c r="O101" i="2" s="1"/>
  <c r="L157" i="2"/>
  <c r="O157" i="2" s="1"/>
  <c r="L174" i="2"/>
  <c r="O174" i="2" s="1"/>
  <c r="L109" i="2"/>
  <c r="O109" i="2" s="1"/>
  <c r="L99" i="2"/>
  <c r="O99" i="2" s="1"/>
  <c r="L147" i="2"/>
  <c r="O147" i="2" s="1"/>
  <c r="L94" i="2"/>
  <c r="O94" i="2" s="1"/>
  <c r="L134" i="2"/>
  <c r="O134" i="2" s="1"/>
  <c r="L31" i="2"/>
  <c r="O31" i="2" s="1"/>
  <c r="L105" i="2"/>
  <c r="O105" i="2" s="1"/>
  <c r="L25" i="2"/>
  <c r="O25" i="2" s="1"/>
  <c r="L138" i="2"/>
  <c r="O138" i="2" s="1"/>
  <c r="L130" i="2"/>
  <c r="O130" i="2" s="1"/>
  <c r="L22" i="2"/>
  <c r="O22" i="2" s="1"/>
  <c r="L149" i="2"/>
  <c r="O149" i="2" s="1"/>
  <c r="L46" i="2"/>
  <c r="O46" i="2" s="1"/>
  <c r="L144" i="2"/>
  <c r="O144" i="2" s="1"/>
  <c r="L95" i="2"/>
  <c r="O95" i="2" s="1"/>
  <c r="L61" i="2"/>
  <c r="O61" i="2" s="1"/>
  <c r="L123" i="2"/>
  <c r="O123" i="2" s="1"/>
  <c r="L70" i="2"/>
  <c r="O70" i="2" s="1"/>
  <c r="L80" i="2"/>
  <c r="O80" i="2" s="1"/>
  <c r="L106" i="2"/>
  <c r="O106" i="2" s="1"/>
  <c r="L74" i="2"/>
  <c r="O74" i="2" s="1"/>
  <c r="L91" i="2"/>
  <c r="O91" i="2" s="1"/>
  <c r="L21" i="2"/>
  <c r="O21" i="2" s="1"/>
  <c r="L33" i="2"/>
  <c r="O33" i="2" s="1"/>
  <c r="L19" i="2"/>
  <c r="O19" i="2" s="1"/>
  <c r="L152" i="2"/>
  <c r="O152" i="2" s="1"/>
  <c r="L71" i="2"/>
  <c r="O71" i="2" s="1"/>
  <c r="L67" i="2"/>
  <c r="O67" i="2" s="1"/>
  <c r="L15" i="2"/>
  <c r="O15" i="2" s="1"/>
  <c r="L20" i="2"/>
  <c r="O20" i="2" s="1"/>
  <c r="L7" i="2"/>
  <c r="O7" i="2" s="1"/>
  <c r="L165" i="2"/>
  <c r="O165" i="2" s="1"/>
  <c r="L142" i="2"/>
  <c r="O142" i="2" s="1"/>
  <c r="L40" i="2"/>
  <c r="O40" i="2" s="1"/>
  <c r="L141" i="2"/>
  <c r="O141" i="2" s="1"/>
</calcChain>
</file>

<file path=xl/sharedStrings.xml><?xml version="1.0" encoding="utf-8"?>
<sst xmlns="http://schemas.openxmlformats.org/spreadsheetml/2006/main" count="242" uniqueCount="193">
  <si>
    <t>Town</t>
  </si>
  <si>
    <t>PIC Rank</t>
  </si>
  <si>
    <t>Hartford</t>
  </si>
  <si>
    <t>Bridgeport</t>
  </si>
  <si>
    <t>New Haven</t>
  </si>
  <si>
    <t>New Britain</t>
  </si>
  <si>
    <t>Waterbury</t>
  </si>
  <si>
    <t>New London</t>
  </si>
  <si>
    <t>Meriden</t>
  </si>
  <si>
    <t>Windham</t>
  </si>
  <si>
    <t>East Hartford</t>
  </si>
  <si>
    <t>Ansonia</t>
  </si>
  <si>
    <t>Norwich</t>
  </si>
  <si>
    <t>West Haven</t>
  </si>
  <si>
    <t>Killingly</t>
  </si>
  <si>
    <t>Voluntown</t>
  </si>
  <si>
    <t>Derby</t>
  </si>
  <si>
    <t>East Haven</t>
  </si>
  <si>
    <t>Sprague</t>
  </si>
  <si>
    <t>Winchester</t>
  </si>
  <si>
    <t>Bristol</t>
  </si>
  <si>
    <t>Putnam</t>
  </si>
  <si>
    <t>Torrington</t>
  </si>
  <si>
    <t>Plymouth</t>
  </si>
  <si>
    <t>Naugatuck</t>
  </si>
  <si>
    <t>Plainfield</t>
  </si>
  <si>
    <t>Hamden</t>
  </si>
  <si>
    <t>Manchester</t>
  </si>
  <si>
    <t>Plainville</t>
  </si>
  <si>
    <t>Stratford</t>
  </si>
  <si>
    <t>Sterling</t>
  </si>
  <si>
    <t>Middletown</t>
  </si>
  <si>
    <t>Seymour</t>
  </si>
  <si>
    <t>Thomaston</t>
  </si>
  <si>
    <t>Vernon</t>
  </si>
  <si>
    <t>Griswold</t>
  </si>
  <si>
    <t>Bloomfield</t>
  </si>
  <si>
    <t>Enfield</t>
  </si>
  <si>
    <t>Stafford</t>
  </si>
  <si>
    <t>Canterbury</t>
  </si>
  <si>
    <t>East Hampton</t>
  </si>
  <si>
    <t>Colchester</t>
  </si>
  <si>
    <t>Montville</t>
  </si>
  <si>
    <t>East Windsor</t>
  </si>
  <si>
    <t>Thompson</t>
  </si>
  <si>
    <t>Milford</t>
  </si>
  <si>
    <t>Hampton</t>
  </si>
  <si>
    <t>Portland</t>
  </si>
  <si>
    <t>Beacon Falls</t>
  </si>
  <si>
    <t>Ashford</t>
  </si>
  <si>
    <t>Chaplin</t>
  </si>
  <si>
    <t>Newington</t>
  </si>
  <si>
    <t>Windsor</t>
  </si>
  <si>
    <t>100dth Percentile</t>
  </si>
  <si>
    <t>1st Percentile</t>
  </si>
  <si>
    <t>Variance</t>
  </si>
  <si>
    <t>Andover</t>
  </si>
  <si>
    <t>Avon</t>
  </si>
  <si>
    <t>Barkhamsted</t>
  </si>
  <si>
    <t>Berlin</t>
  </si>
  <si>
    <t>Bethany</t>
  </si>
  <si>
    <t>Bethel</t>
  </si>
  <si>
    <t>Bethlehem</t>
  </si>
  <si>
    <t>Bolton</t>
  </si>
  <si>
    <t>Bozrah</t>
  </si>
  <si>
    <t>Branford</t>
  </si>
  <si>
    <t>Bridgewater</t>
  </si>
  <si>
    <t>Brookfield</t>
  </si>
  <si>
    <t>Brooklyn</t>
  </si>
  <si>
    <t>Burlington</t>
  </si>
  <si>
    <t>Canaan</t>
  </si>
  <si>
    <t>Canton</t>
  </si>
  <si>
    <t>Cheshire</t>
  </si>
  <si>
    <t>Chester</t>
  </si>
  <si>
    <t>Clinton</t>
  </si>
  <si>
    <t>Colebrook</t>
  </si>
  <si>
    <t>Columbia</t>
  </si>
  <si>
    <t>Cornwall</t>
  </si>
  <si>
    <t>Coventry</t>
  </si>
  <si>
    <t>Cromwell</t>
  </si>
  <si>
    <t>Danbury</t>
  </si>
  <si>
    <t>Darien</t>
  </si>
  <si>
    <t>Deep River</t>
  </si>
  <si>
    <t>Durham</t>
  </si>
  <si>
    <t>Eastford</t>
  </si>
  <si>
    <t>East Granby</t>
  </si>
  <si>
    <t>East Haddam</t>
  </si>
  <si>
    <t>East Lyme</t>
  </si>
  <si>
    <t>Easton</t>
  </si>
  <si>
    <t>Ellington</t>
  </si>
  <si>
    <t>Essex</t>
  </si>
  <si>
    <t>Fairfield</t>
  </si>
  <si>
    <t>Farmington</t>
  </si>
  <si>
    <t>Franklin</t>
  </si>
  <si>
    <t>Glastonbury</t>
  </si>
  <si>
    <t>Goshen</t>
  </si>
  <si>
    <t>Granby</t>
  </si>
  <si>
    <t>Greenwich</t>
  </si>
  <si>
    <t xml:space="preserve">Groton </t>
  </si>
  <si>
    <t>Guilford</t>
  </si>
  <si>
    <t>Haddam</t>
  </si>
  <si>
    <t>Hartland</t>
  </si>
  <si>
    <t>Harwinton</t>
  </si>
  <si>
    <t>Hebron</t>
  </si>
  <si>
    <t>Kent</t>
  </si>
  <si>
    <t>Killingworth</t>
  </si>
  <si>
    <t>Lebanon</t>
  </si>
  <si>
    <t>Ledyard</t>
  </si>
  <si>
    <t>Lisbon</t>
  </si>
  <si>
    <t>Litchfield</t>
  </si>
  <si>
    <t>Lyme</t>
  </si>
  <si>
    <t>Madison</t>
  </si>
  <si>
    <t>Mansfield</t>
  </si>
  <si>
    <t>Marlborough</t>
  </si>
  <si>
    <t>Middlebury</t>
  </si>
  <si>
    <t>Middlefield</t>
  </si>
  <si>
    <t>Monroe</t>
  </si>
  <si>
    <t>Morris</t>
  </si>
  <si>
    <t>New Canaan</t>
  </si>
  <si>
    <t>New Fairfield</t>
  </si>
  <si>
    <t>New Hartford</t>
  </si>
  <si>
    <t>New Milford</t>
  </si>
  <si>
    <t>Newtown</t>
  </si>
  <si>
    <t>Norfolk</t>
  </si>
  <si>
    <t>North Branford</t>
  </si>
  <si>
    <t>North Canaan</t>
  </si>
  <si>
    <t>North Haven</t>
  </si>
  <si>
    <t>North Stonington</t>
  </si>
  <si>
    <t>Norwalk</t>
  </si>
  <si>
    <t>Old Lyme</t>
  </si>
  <si>
    <t>Old Saybrook</t>
  </si>
  <si>
    <t>Orange</t>
  </si>
  <si>
    <t>Oxford</t>
  </si>
  <si>
    <t>Pomfret</t>
  </si>
  <si>
    <t>Preston</t>
  </si>
  <si>
    <t>Prospect</t>
  </si>
  <si>
    <t>Redding</t>
  </si>
  <si>
    <t>Ridgefield</t>
  </si>
  <si>
    <t>Rocky Hill</t>
  </si>
  <si>
    <t>Roxbury</t>
  </si>
  <si>
    <t>Salem</t>
  </si>
  <si>
    <t>Salisbury</t>
  </si>
  <si>
    <t>Scotland</t>
  </si>
  <si>
    <t>Sharon</t>
  </si>
  <si>
    <t>Shelton</t>
  </si>
  <si>
    <t>Sherman</t>
  </si>
  <si>
    <t>Simsbury</t>
  </si>
  <si>
    <t>Somers</t>
  </si>
  <si>
    <t>Southbury</t>
  </si>
  <si>
    <t>Southington</t>
  </si>
  <si>
    <t>South Windsor</t>
  </si>
  <si>
    <t>Stamford</t>
  </si>
  <si>
    <t>Stonington</t>
  </si>
  <si>
    <t>Suffield</t>
  </si>
  <si>
    <t>Tolland</t>
  </si>
  <si>
    <t>Trumbull</t>
  </si>
  <si>
    <t>Union</t>
  </si>
  <si>
    <t>Wallingford</t>
  </si>
  <si>
    <t>Warren</t>
  </si>
  <si>
    <t>Washington</t>
  </si>
  <si>
    <t>Waterford</t>
  </si>
  <si>
    <t>Watertown</t>
  </si>
  <si>
    <t>Westbrook</t>
  </si>
  <si>
    <t>West Hartford</t>
  </si>
  <si>
    <t>Weston</t>
  </si>
  <si>
    <t>Westport</t>
  </si>
  <si>
    <t>Wethersfield</t>
  </si>
  <si>
    <t>Willington</t>
  </si>
  <si>
    <t>Wilton</t>
  </si>
  <si>
    <t>Windsor Locks</t>
  </si>
  <si>
    <t>Wolcott</t>
  </si>
  <si>
    <t>Woodbridge</t>
  </si>
  <si>
    <t>Woodbury</t>
  </si>
  <si>
    <t>Woodstock</t>
  </si>
  <si>
    <t>PCI Points</t>
  </si>
  <si>
    <t>2012 Population</t>
  </si>
  <si>
    <t>2012 Per Capita Income (PCI)</t>
  </si>
  <si>
    <t>FY 16 AENGLC</t>
  </si>
  <si>
    <t>FY 13 EMR</t>
  </si>
  <si>
    <t>FY 16 PIC Rank</t>
  </si>
  <si>
    <t xml:space="preserve">FY 16 Total PIC Index Points </t>
  </si>
  <si>
    <t xml:space="preserve">FY 16 Overall Eligibility Index (total of all index points) </t>
  </si>
  <si>
    <t>Unemployment Rate Index Points</t>
  </si>
  <si>
    <t>AFDC Count October 2014 &amp; May 2015</t>
  </si>
  <si>
    <t>Per Capita AFDC Index Points</t>
  </si>
  <si>
    <t>EMR Index Points</t>
  </si>
  <si>
    <t>AENGLC Index Points</t>
  </si>
  <si>
    <t>2014-2015 Unemployment Rate (%)</t>
  </si>
  <si>
    <t>2014-2015 Per Capita AFDC Rate (%)</t>
  </si>
  <si>
    <t>Top Quartile:</t>
  </si>
  <si>
    <t>Groton</t>
  </si>
  <si>
    <t>Municipality</t>
  </si>
  <si>
    <t>Pursuant to CGS §7-545, the following towns are also designated as FY 2016 Public Investment Communities: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</si>
</sst>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"/>
    </font>
    <font>
      <sz val="9"/>
      <name val="Trebuchet MS"/>
      <family val="2"/>
    </font>
    <font>
      <sz val="9"/>
      <color indexed="12"/>
      <name val="Trebuchet MS"/>
      <family val="2"/>
    </font>
    <font>
      <sz val="9"/>
      <color indexed="20"/>
      <name val="Trebuchet MS"/>
      <family val="2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1"/>
      <name val="Trebuchet MS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/>
      <top/>
      <bottom style="thin">
        <color rgb="FFD0D7E5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4" fontId="1" fillId="0" borderId="0" xfId="0" applyNumberFormat="1" applyFont="1" applyAlignment="1">
      <alignment horizontal="centerContinuous"/>
    </xf>
    <xf numFmtId="2" fontId="1" fillId="0" borderId="0" xfId="0" applyNumberFormat="1" applyFont="1" applyAlignment="1">
      <alignment horizontal="centerContinuous"/>
    </xf>
    <xf numFmtId="4" fontId="1" fillId="0" borderId="0" xfId="0" applyNumberFormat="1" applyFont="1"/>
    <xf numFmtId="2" fontId="1" fillId="0" borderId="0" xfId="0" quotePrefix="1" applyNumberFormat="1" applyFont="1" applyAlignment="1">
      <alignment horizontal="centerContinuous"/>
    </xf>
    <xf numFmtId="10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" vertical="top" wrapText="1"/>
    </xf>
    <xf numFmtId="4" fontId="1" fillId="0" borderId="0" xfId="0" applyNumberFormat="1" applyFont="1" applyAlignment="1">
      <alignment horizontal="center" vertical="top" wrapText="1"/>
    </xf>
    <xf numFmtId="1" fontId="1" fillId="0" borderId="0" xfId="0" applyNumberFormat="1" applyFont="1"/>
    <xf numFmtId="0" fontId="2" fillId="0" borderId="0" xfId="0" applyFont="1"/>
    <xf numFmtId="0" fontId="3" fillId="0" borderId="0" xfId="0" applyFont="1"/>
    <xf numFmtId="0" fontId="4" fillId="0" borderId="0" xfId="0" applyFont="1" applyFill="1" applyAlignment="1">
      <alignment horizontal="center" vertical="top" wrapText="1"/>
    </xf>
    <xf numFmtId="3" fontId="4" fillId="0" borderId="0" xfId="0" applyNumberFormat="1" applyFont="1" applyFill="1" applyAlignment="1">
      <alignment horizontal="center" vertical="top" wrapText="1"/>
    </xf>
    <xf numFmtId="4" fontId="4" fillId="0" borderId="0" xfId="0" applyNumberFormat="1" applyFont="1" applyFill="1" applyAlignment="1">
      <alignment horizontal="center" vertical="top" wrapText="1"/>
    </xf>
    <xf numFmtId="0" fontId="4" fillId="0" borderId="0" xfId="0" applyFont="1"/>
    <xf numFmtId="4" fontId="4" fillId="0" borderId="0" xfId="0" applyNumberFormat="1" applyFont="1" applyBorder="1" applyAlignment="1">
      <alignment horizontal="right"/>
    </xf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Fill="1"/>
    <xf numFmtId="4" fontId="4" fillId="0" borderId="0" xfId="0" applyNumberFormat="1" applyFont="1"/>
    <xf numFmtId="164" fontId="4" fillId="0" borderId="0" xfId="0" applyNumberFormat="1" applyFont="1"/>
    <xf numFmtId="3" fontId="4" fillId="0" borderId="0" xfId="0" applyNumberFormat="1" applyFont="1" applyBorder="1" applyAlignment="1">
      <alignment horizontal="right"/>
    </xf>
    <xf numFmtId="10" fontId="4" fillId="0" borderId="0" xfId="0" applyNumberFormat="1" applyFont="1" applyFill="1" applyAlignment="1">
      <alignment horizontal="center" vertical="top" wrapText="1"/>
    </xf>
    <xf numFmtId="10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37" fontId="4" fillId="0" borderId="0" xfId="0" applyNumberFormat="1" applyFont="1" applyFill="1" applyBorder="1" applyProtection="1"/>
    <xf numFmtId="2" fontId="4" fillId="0" borderId="0" xfId="0" applyNumberFormat="1" applyFont="1"/>
    <xf numFmtId="0" fontId="0" fillId="0" borderId="0" xfId="0" applyAlignment="1"/>
    <xf numFmtId="3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4" fontId="4" fillId="0" borderId="0" xfId="0" applyNumberFormat="1" applyFont="1" applyFill="1" applyAlignment="1">
      <alignment horizontal="right"/>
    </xf>
    <xf numFmtId="2" fontId="5" fillId="0" borderId="2" xfId="0" applyNumberFormat="1" applyFont="1" applyFill="1" applyBorder="1" applyAlignment="1" applyProtection="1">
      <alignment horizontal="right" vertical="center" wrapText="1"/>
    </xf>
    <xf numFmtId="164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Continuous"/>
    </xf>
    <xf numFmtId="2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centerContinuous"/>
    </xf>
    <xf numFmtId="4" fontId="4" fillId="0" borderId="0" xfId="0" applyNumberFormat="1" applyFont="1" applyFill="1" applyAlignment="1">
      <alignment horizontal="centerContinuous"/>
    </xf>
    <xf numFmtId="2" fontId="4" fillId="0" borderId="0" xfId="0" quotePrefix="1" applyNumberFormat="1" applyFont="1" applyFill="1" applyBorder="1" applyAlignment="1">
      <alignment horizontal="centerContinuous"/>
    </xf>
    <xf numFmtId="10" fontId="4" fillId="0" borderId="0" xfId="0" applyNumberFormat="1" applyFont="1" applyFill="1" applyAlignment="1">
      <alignment horizontal="centerContinuous"/>
    </xf>
    <xf numFmtId="2" fontId="4" fillId="0" borderId="0" xfId="0" applyNumberFormat="1" applyFont="1" applyFill="1" applyAlignment="1">
      <alignment horizontal="centerContinuous"/>
    </xf>
    <xf numFmtId="2" fontId="4" fillId="0" borderId="0" xfId="0" applyNumberFormat="1" applyFont="1" applyFill="1" applyBorder="1" applyAlignment="1">
      <alignment horizontal="center" vertical="top" wrapText="1"/>
    </xf>
    <xf numFmtId="2" fontId="4" fillId="0" borderId="0" xfId="0" applyNumberFormat="1" applyFont="1" applyFill="1" applyAlignment="1">
      <alignment horizontal="center" vertical="top" wrapText="1"/>
    </xf>
    <xf numFmtId="3" fontId="4" fillId="0" borderId="0" xfId="0" applyNumberFormat="1" applyFont="1" applyFill="1"/>
    <xf numFmtId="4" fontId="4" fillId="0" borderId="0" xfId="0" applyNumberFormat="1" applyFont="1" applyFill="1"/>
    <xf numFmtId="4" fontId="4" fillId="0" borderId="0" xfId="0" applyNumberFormat="1" applyFont="1" applyFill="1" applyBorder="1"/>
    <xf numFmtId="4" fontId="4" fillId="0" borderId="3" xfId="0" applyNumberFormat="1" applyFont="1" applyFill="1" applyBorder="1"/>
    <xf numFmtId="2" fontId="4" fillId="0" borderId="1" xfId="0" quotePrefix="1" applyNumberFormat="1" applyFont="1" applyFill="1" applyBorder="1" applyAlignment="1">
      <alignment horizontal="centerContinuous"/>
    </xf>
    <xf numFmtId="3" fontId="4" fillId="0" borderId="0" xfId="0" applyNumberFormat="1" applyFont="1" applyFill="1" applyBorder="1" applyAlignment="1">
      <alignment horizontal="centerContinuous"/>
    </xf>
    <xf numFmtId="2" fontId="4" fillId="0" borderId="0" xfId="0" quotePrefix="1" applyNumberFormat="1" applyFont="1" applyFill="1" applyAlignment="1">
      <alignment horizontal="centerContinuous"/>
    </xf>
    <xf numFmtId="3" fontId="4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3" fontId="4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4" fontId="6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left"/>
    </xf>
    <xf numFmtId="10" fontId="4" fillId="0" borderId="0" xfId="0" applyNumberFormat="1" applyFont="1" applyFill="1"/>
    <xf numFmtId="0" fontId="1" fillId="0" borderId="0" xfId="0" applyFont="1" applyAlignment="1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2"/>
  <sheetViews>
    <sheetView tabSelected="1" workbookViewId="0">
      <pane ySplit="1" topLeftCell="A2" activePane="bottomLeft" state="frozen"/>
      <selection pane="bottomLeft" activeCell="B54" sqref="B54"/>
    </sheetView>
  </sheetViews>
  <sheetFormatPr defaultColWidth="8.85546875" defaultRowHeight="12.95" customHeight="1" x14ac:dyDescent="0.35"/>
  <cols>
    <col min="1" max="1" width="17.42578125" style="57" customWidth="1"/>
    <col min="2" max="2" width="24.5703125" style="28" customWidth="1"/>
    <col min="3" max="3" width="20.5703125" style="28" customWidth="1"/>
    <col min="4" max="4" width="8.85546875" style="1" customWidth="1"/>
    <col min="5" max="5" width="11.140625" style="1" customWidth="1"/>
    <col min="6" max="6" width="11.42578125" style="1" customWidth="1"/>
    <col min="7" max="8" width="12.140625" style="1" customWidth="1"/>
    <col min="9" max="16384" width="8.85546875" style="1"/>
  </cols>
  <sheetData>
    <row r="1" spans="1:17" ht="37.5" customHeight="1" x14ac:dyDescent="0.35">
      <c r="A1" s="60" t="s">
        <v>179</v>
      </c>
      <c r="B1" s="60" t="s">
        <v>191</v>
      </c>
      <c r="C1" s="61" t="s">
        <v>180</v>
      </c>
      <c r="D1" s="10"/>
      <c r="E1" s="9"/>
    </row>
    <row r="2" spans="1:17" ht="15" customHeight="1" x14ac:dyDescent="0.35">
      <c r="A2" s="58">
        <v>1</v>
      </c>
      <c r="B2" s="62" t="s">
        <v>2</v>
      </c>
      <c r="C2" s="59">
        <v>494.16875707281758</v>
      </c>
      <c r="D2" s="17"/>
      <c r="E2" s="17"/>
      <c r="F2" s="18"/>
      <c r="G2" s="3"/>
      <c r="H2" s="4"/>
      <c r="I2" s="3"/>
      <c r="J2" s="7"/>
      <c r="K2" s="3"/>
      <c r="L2" s="2"/>
      <c r="M2" s="8"/>
      <c r="N2" s="3"/>
      <c r="O2" s="5"/>
      <c r="P2" s="3"/>
      <c r="Q2" s="6"/>
    </row>
    <row r="3" spans="1:17" ht="15" customHeight="1" x14ac:dyDescent="0.35">
      <c r="A3" s="58">
        <v>2</v>
      </c>
      <c r="B3" s="62" t="s">
        <v>6</v>
      </c>
      <c r="C3" s="59">
        <v>451.8716261508946</v>
      </c>
      <c r="D3" s="17"/>
      <c r="E3" s="17"/>
      <c r="F3" s="18"/>
      <c r="J3" s="11"/>
    </row>
    <row r="4" spans="1:17" ht="15" customHeight="1" x14ac:dyDescent="0.35">
      <c r="A4" s="58">
        <v>3</v>
      </c>
      <c r="B4" s="62" t="s">
        <v>5</v>
      </c>
      <c r="C4" s="59">
        <v>409.76796354975761</v>
      </c>
      <c r="D4" s="17"/>
      <c r="E4" s="17"/>
      <c r="F4" s="18"/>
      <c r="J4" s="11"/>
    </row>
    <row r="5" spans="1:17" ht="15" customHeight="1" x14ac:dyDescent="0.35">
      <c r="A5" s="58">
        <v>4</v>
      </c>
      <c r="B5" s="62" t="s">
        <v>3</v>
      </c>
      <c r="C5" s="59">
        <v>403.81557399040184</v>
      </c>
      <c r="D5" s="17"/>
      <c r="E5" s="17"/>
      <c r="F5" s="18"/>
      <c r="J5" s="11"/>
    </row>
    <row r="6" spans="1:17" ht="15" customHeight="1" x14ac:dyDescent="0.35">
      <c r="A6" s="58">
        <v>5</v>
      </c>
      <c r="B6" s="62" t="s">
        <v>4</v>
      </c>
      <c r="C6" s="59">
        <v>386.73732803345399</v>
      </c>
      <c r="D6" s="17"/>
      <c r="E6" s="17"/>
      <c r="F6" s="18"/>
      <c r="J6" s="11"/>
    </row>
    <row r="7" spans="1:17" ht="15" customHeight="1" x14ac:dyDescent="0.35">
      <c r="A7" s="58">
        <v>6</v>
      </c>
      <c r="B7" s="62" t="s">
        <v>7</v>
      </c>
      <c r="C7" s="59">
        <v>359.40479612439219</v>
      </c>
      <c r="D7" s="17"/>
      <c r="E7" s="17"/>
      <c r="F7" s="18"/>
      <c r="J7" s="11"/>
    </row>
    <row r="8" spans="1:17" ht="15" customHeight="1" x14ac:dyDescent="0.35">
      <c r="A8" s="58">
        <v>7</v>
      </c>
      <c r="B8" s="62" t="s">
        <v>9</v>
      </c>
      <c r="C8" s="59">
        <v>357.98532005264389</v>
      </c>
      <c r="D8" s="17"/>
      <c r="E8" s="17"/>
      <c r="F8" s="18"/>
      <c r="J8" s="11"/>
    </row>
    <row r="9" spans="1:17" ht="15" customHeight="1" x14ac:dyDescent="0.35">
      <c r="A9" s="58">
        <v>8</v>
      </c>
      <c r="B9" s="62" t="s">
        <v>10</v>
      </c>
      <c r="C9" s="59">
        <v>351.03478030059779</v>
      </c>
      <c r="D9" s="17"/>
      <c r="E9" s="17"/>
      <c r="F9" s="18"/>
      <c r="J9" s="11"/>
    </row>
    <row r="10" spans="1:17" ht="15" customHeight="1" x14ac:dyDescent="0.35">
      <c r="A10" s="58">
        <v>9</v>
      </c>
      <c r="B10" s="62" t="s">
        <v>8</v>
      </c>
      <c r="C10" s="59">
        <v>339.62647996976722</v>
      </c>
      <c r="D10" s="17"/>
      <c r="E10" s="17"/>
      <c r="F10" s="18"/>
      <c r="J10" s="11"/>
    </row>
    <row r="11" spans="1:17" ht="15" customHeight="1" x14ac:dyDescent="0.35">
      <c r="A11" s="58">
        <v>10</v>
      </c>
      <c r="B11" s="62" t="s">
        <v>11</v>
      </c>
      <c r="C11" s="59">
        <v>334.0152683086659</v>
      </c>
      <c r="D11" s="17"/>
      <c r="E11" s="17"/>
      <c r="F11" s="18"/>
      <c r="J11" s="11"/>
    </row>
    <row r="12" spans="1:17" ht="15" customHeight="1" x14ac:dyDescent="0.35">
      <c r="A12" s="58">
        <v>11</v>
      </c>
      <c r="B12" s="62" t="s">
        <v>12</v>
      </c>
      <c r="C12" s="59">
        <v>329.63020824690267</v>
      </c>
      <c r="D12" s="17"/>
      <c r="E12" s="17"/>
      <c r="F12" s="18"/>
      <c r="J12" s="11"/>
    </row>
    <row r="13" spans="1:17" ht="15" customHeight="1" x14ac:dyDescent="0.35">
      <c r="A13" s="58">
        <v>12</v>
      </c>
      <c r="B13" s="62" t="s">
        <v>16</v>
      </c>
      <c r="C13" s="59">
        <v>312.45347171029346</v>
      </c>
      <c r="D13" s="17"/>
      <c r="E13" s="17"/>
      <c r="F13" s="18"/>
      <c r="J13" s="11"/>
    </row>
    <row r="14" spans="1:17" ht="15" customHeight="1" x14ac:dyDescent="0.35">
      <c r="A14" s="58">
        <v>13</v>
      </c>
      <c r="B14" s="62" t="s">
        <v>24</v>
      </c>
      <c r="C14" s="59">
        <v>312.24095500150213</v>
      </c>
      <c r="D14" s="17"/>
      <c r="E14" s="17"/>
      <c r="F14" s="18"/>
      <c r="J14" s="11"/>
    </row>
    <row r="15" spans="1:17" ht="15" customHeight="1" x14ac:dyDescent="0.35">
      <c r="A15" s="58">
        <v>14</v>
      </c>
      <c r="B15" s="62" t="s">
        <v>13</v>
      </c>
      <c r="C15" s="59">
        <v>308.35457904860499</v>
      </c>
      <c r="D15" s="17"/>
      <c r="E15" s="17"/>
      <c r="F15" s="18"/>
      <c r="J15" s="11"/>
    </row>
    <row r="16" spans="1:17" ht="15" customHeight="1" x14ac:dyDescent="0.35">
      <c r="A16" s="58">
        <v>15</v>
      </c>
      <c r="B16" s="62" t="s">
        <v>25</v>
      </c>
      <c r="C16" s="59">
        <v>299.98651606178407</v>
      </c>
      <c r="D16" s="17"/>
      <c r="E16" s="17"/>
      <c r="F16" s="18"/>
      <c r="J16" s="11"/>
    </row>
    <row r="17" spans="1:10" ht="15" customHeight="1" x14ac:dyDescent="0.35">
      <c r="A17" s="58">
        <v>16</v>
      </c>
      <c r="B17" s="62" t="s">
        <v>20</v>
      </c>
      <c r="C17" s="59">
        <v>298.97241180167288</v>
      </c>
      <c r="D17" s="17"/>
      <c r="E17" s="17"/>
      <c r="F17" s="18"/>
      <c r="J17" s="11"/>
    </row>
    <row r="18" spans="1:10" ht="15" customHeight="1" x14ac:dyDescent="0.35">
      <c r="A18" s="58">
        <v>17</v>
      </c>
      <c r="B18" s="62" t="s">
        <v>30</v>
      </c>
      <c r="C18" s="59">
        <v>298.28053462564122</v>
      </c>
      <c r="D18" s="17"/>
      <c r="E18" s="17"/>
      <c r="F18" s="18"/>
      <c r="J18" s="11"/>
    </row>
    <row r="19" spans="1:10" ht="15" customHeight="1" x14ac:dyDescent="0.35">
      <c r="A19" s="58">
        <v>18</v>
      </c>
      <c r="B19" s="62" t="s">
        <v>14</v>
      </c>
      <c r="C19" s="59">
        <v>297.30295273714762</v>
      </c>
      <c r="D19" s="17"/>
      <c r="E19" s="17"/>
      <c r="F19" s="18"/>
      <c r="J19" s="11"/>
    </row>
    <row r="20" spans="1:10" ht="15" customHeight="1" x14ac:dyDescent="0.35">
      <c r="A20" s="58">
        <v>19</v>
      </c>
      <c r="B20" s="62" t="s">
        <v>22</v>
      </c>
      <c r="C20" s="59">
        <v>297.03345258340795</v>
      </c>
      <c r="D20" s="17"/>
      <c r="E20" s="17"/>
      <c r="F20" s="18"/>
      <c r="J20" s="11"/>
    </row>
    <row r="21" spans="1:10" ht="15" customHeight="1" x14ac:dyDescent="0.35">
      <c r="A21" s="58">
        <v>20</v>
      </c>
      <c r="B21" s="62" t="s">
        <v>23</v>
      </c>
      <c r="C21" s="59">
        <v>295.77781166946215</v>
      </c>
      <c r="D21" s="17"/>
      <c r="E21" s="21"/>
      <c r="F21" s="18"/>
      <c r="J21" s="11"/>
    </row>
    <row r="22" spans="1:10" ht="15" customHeight="1" x14ac:dyDescent="0.35">
      <c r="A22" s="58">
        <v>21</v>
      </c>
      <c r="B22" s="62" t="s">
        <v>18</v>
      </c>
      <c r="C22" s="59">
        <v>294.40643966655028</v>
      </c>
      <c r="D22" s="17"/>
      <c r="E22" s="17"/>
      <c r="F22" s="18"/>
      <c r="J22" s="11"/>
    </row>
    <row r="23" spans="1:10" ht="15" customHeight="1" x14ac:dyDescent="0.35">
      <c r="A23" s="58">
        <v>22</v>
      </c>
      <c r="B23" s="62" t="s">
        <v>29</v>
      </c>
      <c r="C23" s="59">
        <v>283.93288118107586</v>
      </c>
      <c r="D23" s="17"/>
      <c r="E23" s="17"/>
      <c r="F23" s="18"/>
      <c r="J23" s="11"/>
    </row>
    <row r="24" spans="1:10" ht="15" customHeight="1" x14ac:dyDescent="0.35">
      <c r="A24" s="58">
        <v>23</v>
      </c>
      <c r="B24" s="62" t="s">
        <v>19</v>
      </c>
      <c r="C24" s="59">
        <v>283.35519878030652</v>
      </c>
      <c r="D24" s="17"/>
      <c r="E24" s="17"/>
      <c r="F24" s="18"/>
      <c r="J24" s="11"/>
    </row>
    <row r="25" spans="1:10" ht="15" customHeight="1" x14ac:dyDescent="0.35">
      <c r="A25" s="58">
        <v>24</v>
      </c>
      <c r="B25" s="62" t="s">
        <v>17</v>
      </c>
      <c r="C25" s="59">
        <v>283.10128236420763</v>
      </c>
      <c r="D25" s="17"/>
      <c r="E25" s="17"/>
      <c r="F25" s="18"/>
      <c r="J25" s="11"/>
    </row>
    <row r="26" spans="1:10" ht="15" customHeight="1" x14ac:dyDescent="0.35">
      <c r="A26" s="58">
        <v>25</v>
      </c>
      <c r="B26" s="62" t="s">
        <v>36</v>
      </c>
      <c r="C26" s="59">
        <v>282.81488404588856</v>
      </c>
      <c r="D26" s="17"/>
      <c r="E26" s="17"/>
      <c r="F26" s="18"/>
      <c r="J26" s="11"/>
    </row>
    <row r="27" spans="1:10" ht="15" customHeight="1" x14ac:dyDescent="0.35">
      <c r="A27" s="58">
        <v>26</v>
      </c>
      <c r="B27" s="62" t="s">
        <v>50</v>
      </c>
      <c r="C27" s="59">
        <v>282.44443856207096</v>
      </c>
      <c r="D27" s="17"/>
      <c r="E27" s="17"/>
      <c r="F27" s="18"/>
      <c r="J27" s="11"/>
    </row>
    <row r="28" spans="1:10" ht="15" customHeight="1" x14ac:dyDescent="0.35">
      <c r="A28" s="58">
        <v>27</v>
      </c>
      <c r="B28" s="62" t="s">
        <v>27</v>
      </c>
      <c r="C28" s="59">
        <v>281.84921603012577</v>
      </c>
      <c r="D28" s="17"/>
      <c r="E28" s="17"/>
      <c r="F28" s="18"/>
      <c r="J28" s="11"/>
    </row>
    <row r="29" spans="1:10" ht="15" customHeight="1" x14ac:dyDescent="0.35">
      <c r="A29" s="58">
        <v>28</v>
      </c>
      <c r="B29" s="62" t="s">
        <v>21</v>
      </c>
      <c r="C29" s="59">
        <v>281.83950153413338</v>
      </c>
      <c r="D29" s="17"/>
      <c r="E29" s="17"/>
      <c r="F29" s="18"/>
      <c r="J29" s="11"/>
    </row>
    <row r="30" spans="1:10" ht="15" customHeight="1" x14ac:dyDescent="0.35">
      <c r="A30" s="58">
        <v>29</v>
      </c>
      <c r="B30" s="62" t="s">
        <v>35</v>
      </c>
      <c r="C30" s="59">
        <v>281.12798464285862</v>
      </c>
      <c r="D30" s="17"/>
      <c r="E30" s="17"/>
      <c r="F30" s="18"/>
      <c r="J30" s="11"/>
    </row>
    <row r="31" spans="1:10" ht="15" customHeight="1" x14ac:dyDescent="0.35">
      <c r="A31" s="58">
        <v>30</v>
      </c>
      <c r="B31" s="62" t="s">
        <v>26</v>
      </c>
      <c r="C31" s="59">
        <v>277.06657516173379</v>
      </c>
      <c r="D31" s="17"/>
      <c r="E31" s="17"/>
      <c r="F31" s="18"/>
      <c r="J31" s="11"/>
    </row>
    <row r="32" spans="1:10" ht="15" customHeight="1" x14ac:dyDescent="0.35">
      <c r="A32" s="58">
        <v>31</v>
      </c>
      <c r="B32" s="62" t="s">
        <v>38</v>
      </c>
      <c r="C32" s="59">
        <v>276.80434388547872</v>
      </c>
      <c r="D32" s="17"/>
      <c r="E32" s="17"/>
      <c r="F32" s="18"/>
      <c r="J32" s="11"/>
    </row>
    <row r="33" spans="1:14" ht="15" customHeight="1" x14ac:dyDescent="0.35">
      <c r="A33" s="58">
        <v>32</v>
      </c>
      <c r="B33" s="62" t="s">
        <v>34</v>
      </c>
      <c r="C33" s="59">
        <v>275.88506829297688</v>
      </c>
      <c r="D33" s="17"/>
      <c r="E33" s="17"/>
      <c r="F33" s="18"/>
      <c r="J33" s="11"/>
    </row>
    <row r="34" spans="1:14" ht="15" customHeight="1" x14ac:dyDescent="0.35">
      <c r="A34" s="58">
        <v>33</v>
      </c>
      <c r="B34" s="62" t="s">
        <v>68</v>
      </c>
      <c r="C34" s="59">
        <v>273.40207812141779</v>
      </c>
      <c r="D34" s="17"/>
      <c r="E34" s="17"/>
      <c r="F34" s="18"/>
      <c r="J34" s="11"/>
    </row>
    <row r="35" spans="1:14" ht="15" customHeight="1" x14ac:dyDescent="0.35">
      <c r="A35" s="58">
        <v>34</v>
      </c>
      <c r="B35" s="62" t="s">
        <v>31</v>
      </c>
      <c r="C35" s="59">
        <v>272.49926728806224</v>
      </c>
      <c r="D35" s="17"/>
      <c r="E35" s="21"/>
      <c r="F35" s="18"/>
      <c r="J35" s="11"/>
    </row>
    <row r="36" spans="1:14" ht="15" customHeight="1" x14ac:dyDescent="0.35">
      <c r="A36" s="58">
        <v>35</v>
      </c>
      <c r="B36" s="62" t="s">
        <v>42</v>
      </c>
      <c r="C36" s="59">
        <v>268.76128239258361</v>
      </c>
      <c r="D36" s="17"/>
      <c r="E36" s="17"/>
      <c r="F36" s="18"/>
      <c r="J36" s="11"/>
    </row>
    <row r="37" spans="1:14" ht="15" customHeight="1" x14ac:dyDescent="0.35">
      <c r="A37" s="58">
        <v>36</v>
      </c>
      <c r="B37" s="62" t="s">
        <v>142</v>
      </c>
      <c r="C37" s="59">
        <v>268.4028640209122</v>
      </c>
      <c r="D37" s="17"/>
      <c r="E37" s="17"/>
      <c r="F37" s="18"/>
      <c r="J37" s="11"/>
    </row>
    <row r="38" spans="1:14" ht="15" customHeight="1" x14ac:dyDescent="0.35">
      <c r="A38" s="58">
        <v>37</v>
      </c>
      <c r="B38" s="62" t="s">
        <v>32</v>
      </c>
      <c r="C38" s="59">
        <v>267.44154303143699</v>
      </c>
      <c r="D38" s="17"/>
      <c r="E38" s="17"/>
      <c r="F38" s="18"/>
      <c r="J38" s="11"/>
    </row>
    <row r="39" spans="1:14" ht="15" customHeight="1" x14ac:dyDescent="0.35">
      <c r="A39" s="58">
        <v>38</v>
      </c>
      <c r="B39" s="62" t="s">
        <v>112</v>
      </c>
      <c r="C39" s="59">
        <v>263.5557527629901</v>
      </c>
      <c r="D39" s="17"/>
      <c r="E39" s="17"/>
      <c r="F39" s="18"/>
      <c r="J39" s="11"/>
    </row>
    <row r="40" spans="1:14" ht="15" customHeight="1" x14ac:dyDescent="0.35">
      <c r="A40" s="58">
        <v>39</v>
      </c>
      <c r="B40" s="62" t="s">
        <v>43</v>
      </c>
      <c r="C40" s="59">
        <v>263.43464090807504</v>
      </c>
      <c r="D40" s="17"/>
      <c r="E40" s="17"/>
      <c r="F40" s="18"/>
      <c r="J40" s="11"/>
    </row>
    <row r="41" spans="1:14" ht="15" customHeight="1" x14ac:dyDescent="0.35">
      <c r="A41" s="58">
        <v>40</v>
      </c>
      <c r="B41" s="62" t="s">
        <v>37</v>
      </c>
      <c r="C41" s="59">
        <v>262.43066198509445</v>
      </c>
      <c r="D41" s="17"/>
      <c r="E41" s="17"/>
      <c r="F41" s="18"/>
      <c r="J41" s="11"/>
    </row>
    <row r="42" spans="1:14" ht="15" customHeight="1" x14ac:dyDescent="0.35">
      <c r="A42" s="58">
        <v>41</v>
      </c>
      <c r="B42" s="62" t="s">
        <v>15</v>
      </c>
      <c r="C42" s="59">
        <v>261.95016273021656</v>
      </c>
      <c r="D42" s="17"/>
      <c r="E42" s="17"/>
      <c r="F42" s="18"/>
      <c r="J42" s="11"/>
    </row>
    <row r="43" spans="1:14" ht="15" customHeight="1" x14ac:dyDescent="0.35">
      <c r="A43" s="58">
        <v>42</v>
      </c>
      <c r="B43" s="62" t="s">
        <v>28</v>
      </c>
      <c r="C43" s="59">
        <v>260.48955760640064</v>
      </c>
      <c r="D43" s="17"/>
      <c r="E43" s="18"/>
    </row>
    <row r="44" spans="1:14" ht="15" customHeight="1" x14ac:dyDescent="0.35">
      <c r="D44" s="21"/>
    </row>
    <row r="45" spans="1:14" ht="29.25" customHeight="1" x14ac:dyDescent="0.35">
      <c r="A45" s="66" t="s">
        <v>192</v>
      </c>
      <c r="B45" s="66"/>
      <c r="C45" s="66"/>
      <c r="D45" s="3"/>
      <c r="E45" s="4"/>
      <c r="F45" s="3"/>
      <c r="G45" s="7"/>
      <c r="H45" s="3"/>
      <c r="I45" s="2"/>
      <c r="J45" s="8"/>
      <c r="K45" s="3"/>
      <c r="L45" s="5"/>
      <c r="M45" s="3"/>
      <c r="N45" s="6"/>
    </row>
    <row r="46" spans="1:14" ht="15" customHeight="1" x14ac:dyDescent="0.35">
      <c r="A46" s="64"/>
      <c r="B46" s="32"/>
      <c r="C46" s="32"/>
    </row>
    <row r="47" spans="1:14" ht="15" customHeight="1" x14ac:dyDescent="0.35">
      <c r="A47" s="64"/>
      <c r="B47" s="65" t="s">
        <v>163</v>
      </c>
      <c r="C47" s="32"/>
    </row>
    <row r="48" spans="1:14" ht="15" customHeight="1" x14ac:dyDescent="0.35">
      <c r="B48" s="65" t="s">
        <v>48</v>
      </c>
      <c r="D48" s="3"/>
      <c r="E48" s="4"/>
      <c r="F48" s="3"/>
      <c r="G48" s="7"/>
      <c r="H48" s="3"/>
      <c r="I48" s="2"/>
      <c r="J48" s="8"/>
      <c r="K48" s="3"/>
      <c r="L48" s="5"/>
      <c r="M48" s="3"/>
      <c r="N48" s="6"/>
    </row>
    <row r="49" spans="1:14" ht="15" customHeight="1" x14ac:dyDescent="0.35">
      <c r="B49" s="65" t="s">
        <v>45</v>
      </c>
      <c r="D49" s="3"/>
      <c r="E49" s="4"/>
      <c r="F49" s="3"/>
      <c r="G49" s="7"/>
      <c r="H49" s="3"/>
      <c r="I49" s="2"/>
      <c r="J49" s="8"/>
      <c r="K49" s="3"/>
      <c r="L49" s="5"/>
      <c r="M49" s="3"/>
      <c r="N49" s="6"/>
    </row>
    <row r="50" spans="1:14" ht="15" customHeight="1" x14ac:dyDescent="0.35">
      <c r="B50" s="65" t="s">
        <v>33</v>
      </c>
      <c r="E50" s="12"/>
    </row>
    <row r="51" spans="1:14" ht="15" customHeight="1" x14ac:dyDescent="0.35">
      <c r="B51" s="65" t="s">
        <v>49</v>
      </c>
      <c r="E51" s="12"/>
    </row>
    <row r="52" spans="1:14" ht="15" customHeight="1" x14ac:dyDescent="0.35">
      <c r="B52" s="65" t="s">
        <v>52</v>
      </c>
      <c r="E52" s="13"/>
    </row>
    <row r="53" spans="1:14" ht="15" customHeight="1" x14ac:dyDescent="0.35">
      <c r="B53" s="65" t="s">
        <v>190</v>
      </c>
    </row>
    <row r="54" spans="1:14" ht="15" customHeight="1" x14ac:dyDescent="0.35">
      <c r="B54" s="67" t="s">
        <v>46</v>
      </c>
    </row>
    <row r="55" spans="1:14" ht="15" customHeight="1" x14ac:dyDescent="0.35"/>
    <row r="56" spans="1:14" ht="15" customHeight="1" x14ac:dyDescent="0.35"/>
    <row r="57" spans="1:14" ht="15" customHeight="1" x14ac:dyDescent="0.35"/>
    <row r="58" spans="1:14" ht="15" customHeight="1" x14ac:dyDescent="0.35"/>
    <row r="59" spans="1:14" ht="16.5" customHeight="1" x14ac:dyDescent="0.35"/>
    <row r="62" spans="1:14" ht="12.95" customHeight="1" x14ac:dyDescent="0.35">
      <c r="A62" s="9"/>
    </row>
  </sheetData>
  <sortState ref="A51:A63">
    <sortCondition ref="A50"/>
  </sortState>
  <mergeCells count="1">
    <mergeCell ref="A45:C45"/>
  </mergeCells>
  <phoneticPr fontId="0" type="noConversion"/>
  <pageMargins left="1.6" right="0.24" top="0.57999999999999996" bottom="0.26" header="0.26" footer="0.2"/>
  <pageSetup scale="92" orientation="portrait" r:id="rId1"/>
  <headerFooter alignWithMargins="0">
    <oddHeader xml:space="preserve">&amp;C&amp;"Trebuchet MS,Regular"&amp;9FY 2015 Public Investment Community (PIC) List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5"/>
  <sheetViews>
    <sheetView workbookViewId="0">
      <pane ySplit="5" topLeftCell="A63" activePane="bottomLeft" state="frozen"/>
      <selection pane="bottomLeft" activeCell="F10" sqref="F10"/>
    </sheetView>
  </sheetViews>
  <sheetFormatPr defaultRowHeight="16.5" customHeight="1" x14ac:dyDescent="0.2"/>
  <cols>
    <col min="1" max="1" width="5.140625" style="17" customWidth="1"/>
    <col min="2" max="2" width="14.5703125" style="17" bestFit="1" customWidth="1"/>
    <col min="3" max="3" width="9.5703125" style="21" bestFit="1" customWidth="1"/>
    <col min="4" max="4" width="12.140625" style="21" bestFit="1" customWidth="1"/>
    <col min="5" max="5" width="5.85546875" style="21" bestFit="1" customWidth="1"/>
    <col min="6" max="6" width="15.7109375" style="21" customWidth="1"/>
    <col min="7" max="7" width="9.7109375" style="21" bestFit="1" customWidth="1"/>
    <col min="8" max="8" width="7.85546875" style="21" customWidth="1"/>
    <col min="9" max="9" width="10.140625" style="21" customWidth="1"/>
    <col min="10" max="10" width="15.42578125" style="21" customWidth="1"/>
    <col min="11" max="11" width="13.28515625" style="63" customWidth="1"/>
    <col min="12" max="12" width="12" style="21" customWidth="1"/>
    <col min="13" max="13" width="15.5703125" style="21" customWidth="1"/>
    <col min="14" max="14" width="15.42578125" style="21" customWidth="1"/>
    <col min="15" max="15" width="16.7109375" style="17" customWidth="1"/>
    <col min="16" max="16" width="17" style="17" customWidth="1"/>
    <col min="17" max="17" width="13.85546875" style="17" customWidth="1"/>
    <col min="18" max="16384" width="9.140625" style="17"/>
  </cols>
  <sheetData>
    <row r="1" spans="1:20" ht="18.75" customHeight="1" x14ac:dyDescent="0.2">
      <c r="A1" s="20"/>
      <c r="B1" s="19" t="s">
        <v>53</v>
      </c>
      <c r="D1" s="33">
        <f>MAX(D6:D174)</f>
        <v>98693</v>
      </c>
      <c r="E1" s="34"/>
      <c r="F1" s="35">
        <f>MAX(F6:F174)</f>
        <v>630968.84</v>
      </c>
      <c r="G1" s="34"/>
      <c r="H1" s="36">
        <f>MAX(H6:H174)</f>
        <v>39.810176418498123</v>
      </c>
      <c r="I1" s="34"/>
      <c r="J1" s="33"/>
      <c r="K1" s="26">
        <f>MAX(K6:K174)</f>
        <v>2.9705427846236379E-2</v>
      </c>
      <c r="L1" s="34"/>
      <c r="M1" s="37">
        <f>MAX(M6:M174)</f>
        <v>11.541666666666666</v>
      </c>
      <c r="N1" s="38"/>
      <c r="O1" s="29" t="s">
        <v>189</v>
      </c>
    </row>
    <row r="2" spans="1:20" ht="16.5" customHeight="1" x14ac:dyDescent="0.2">
      <c r="A2" s="20"/>
      <c r="B2" s="19" t="s">
        <v>54</v>
      </c>
      <c r="D2" s="33">
        <f>MIN(D6:D174)</f>
        <v>16448</v>
      </c>
      <c r="E2" s="34"/>
      <c r="F2" s="35">
        <f>MIN(F6:F174)</f>
        <v>8708.81</v>
      </c>
      <c r="G2" s="34"/>
      <c r="H2" s="36">
        <f>MIN(H6:H174)</f>
        <v>7.502868654240201</v>
      </c>
      <c r="I2" s="34"/>
      <c r="J2" s="33"/>
      <c r="K2" s="26">
        <f>MIN(K6:K174)</f>
        <v>0</v>
      </c>
      <c r="L2" s="34"/>
      <c r="M2" s="37">
        <f>MIN(M6:M174)</f>
        <v>3.7333333333333338</v>
      </c>
      <c r="N2" s="38"/>
      <c r="O2" s="31">
        <f>PERCENTILE(O6:O174,0.75)</f>
        <v>259.23558299757883</v>
      </c>
    </row>
    <row r="3" spans="1:20" ht="16.5" customHeight="1" x14ac:dyDescent="0.2">
      <c r="A3" s="20"/>
      <c r="B3" s="19" t="s">
        <v>55</v>
      </c>
      <c r="D3" s="33">
        <f>SUM(D1-D2)</f>
        <v>82245</v>
      </c>
      <c r="E3" s="34"/>
      <c r="F3" s="35">
        <f>SUM(F1-F2)</f>
        <v>622260.02999999991</v>
      </c>
      <c r="G3" s="34"/>
      <c r="H3" s="39">
        <f>SUM(H1-H2)</f>
        <v>32.307307764257921</v>
      </c>
      <c r="I3" s="34"/>
      <c r="J3" s="33"/>
      <c r="K3" s="40">
        <f>SUM(K1-K2)</f>
        <v>2.9705427846236379E-2</v>
      </c>
      <c r="L3" s="34"/>
      <c r="M3" s="41">
        <f>SUM(M1-M2)</f>
        <v>7.8083333333333318</v>
      </c>
      <c r="N3" s="38"/>
      <c r="O3" s="22"/>
    </row>
    <row r="4" spans="1:20" ht="12" x14ac:dyDescent="0.2">
      <c r="A4" s="20"/>
      <c r="B4" s="19"/>
      <c r="D4" s="42"/>
      <c r="E4" s="38"/>
      <c r="F4" s="43"/>
      <c r="G4" s="38"/>
      <c r="H4" s="44"/>
      <c r="I4" s="38"/>
      <c r="J4" s="42"/>
      <c r="K4" s="45"/>
      <c r="L4" s="38"/>
      <c r="M4" s="46"/>
      <c r="N4" s="38"/>
      <c r="O4" s="22"/>
    </row>
    <row r="5" spans="1:20" ht="48" x14ac:dyDescent="0.2">
      <c r="A5" s="14" t="s">
        <v>1</v>
      </c>
      <c r="B5" s="14" t="s">
        <v>0</v>
      </c>
      <c r="C5" s="14" t="s">
        <v>175</v>
      </c>
      <c r="D5" s="15" t="s">
        <v>176</v>
      </c>
      <c r="E5" s="14" t="s">
        <v>174</v>
      </c>
      <c r="F5" s="16" t="s">
        <v>177</v>
      </c>
      <c r="G5" s="14" t="s">
        <v>186</v>
      </c>
      <c r="H5" s="47" t="s">
        <v>178</v>
      </c>
      <c r="I5" s="14" t="s">
        <v>185</v>
      </c>
      <c r="J5" s="15" t="s">
        <v>183</v>
      </c>
      <c r="K5" s="25" t="s">
        <v>188</v>
      </c>
      <c r="L5" s="14" t="s">
        <v>184</v>
      </c>
      <c r="M5" s="48" t="s">
        <v>187</v>
      </c>
      <c r="N5" s="14" t="s">
        <v>182</v>
      </c>
      <c r="O5" s="16" t="s">
        <v>181</v>
      </c>
      <c r="R5" s="22"/>
      <c r="S5" s="23"/>
      <c r="T5" s="23"/>
    </row>
    <row r="6" spans="1:20" ht="15.75" customHeight="1" x14ac:dyDescent="0.2">
      <c r="B6" s="17" t="s">
        <v>56</v>
      </c>
      <c r="C6" s="49">
        <v>3272</v>
      </c>
      <c r="D6" s="49">
        <v>37086</v>
      </c>
      <c r="E6" s="39">
        <f>SUM(100-(((D6-$D$2)/$D$3)*100))</f>
        <v>74.906681257219276</v>
      </c>
      <c r="F6" s="50">
        <v>42420.56</v>
      </c>
      <c r="G6" s="39">
        <f>SUM(100-(((F6-$F$2)/$F$3)*100))</f>
        <v>94.58236936735274</v>
      </c>
      <c r="H6" s="50">
        <v>21.606517638290303</v>
      </c>
      <c r="I6" s="39">
        <f>SUM((H6-$H$2)/$H$3)*100</f>
        <v>43.654671218544522</v>
      </c>
      <c r="J6" s="30">
        <v>7</v>
      </c>
      <c r="K6" s="26">
        <f t="shared" ref="K6:K37" si="0">SUM(J6/C6)</f>
        <v>2.139364303178484E-3</v>
      </c>
      <c r="L6" s="27">
        <f>SUM((K6-$K$2)/$K$3)*100</f>
        <v>7.2019306177054014</v>
      </c>
      <c r="M6" s="37">
        <v>5.2833333333333323</v>
      </c>
      <c r="N6" s="39">
        <f>SUM((M6-$M$2)/$M$3)*100</f>
        <v>19.850586979722504</v>
      </c>
      <c r="O6" s="18">
        <f t="shared" ref="O6:O37" si="1">SUM(E6+G6+I6+L6+N6)</f>
        <v>240.19623944054447</v>
      </c>
      <c r="R6" s="22"/>
      <c r="S6" s="23"/>
      <c r="T6" s="23"/>
    </row>
    <row r="7" spans="1:20" ht="15.75" customHeight="1" x14ac:dyDescent="0.2">
      <c r="B7" s="17" t="s">
        <v>11</v>
      </c>
      <c r="C7" s="49">
        <v>19158</v>
      </c>
      <c r="D7" s="49">
        <v>26348</v>
      </c>
      <c r="E7" s="39">
        <f t="shared" ref="E7:E70" si="2">SUM(100-(((D7-$D$2)/$D$3)*100))</f>
        <v>87.962794090826193</v>
      </c>
      <c r="F7" s="50">
        <v>18907.419999999998</v>
      </c>
      <c r="G7" s="39">
        <f t="shared" ref="G7:G70" si="3">SUM(100-(((F7-$F$2)/$F$3)*100))</f>
        <v>98.361037266044548</v>
      </c>
      <c r="H7" s="51">
        <v>23.934596437772004</v>
      </c>
      <c r="I7" s="39">
        <f t="shared" ref="I7:I70" si="4">SUM((H7-$H$2)/$H$3)*100</f>
        <v>50.860715177605989</v>
      </c>
      <c r="J7" s="30">
        <v>183</v>
      </c>
      <c r="K7" s="26">
        <f t="shared" si="0"/>
        <v>9.5521453178828691E-3</v>
      </c>
      <c r="L7" s="27">
        <f t="shared" ref="L7:L70" si="5">SUM((K7-$K$2)/$K$3)*100</f>
        <v>32.156228711222241</v>
      </c>
      <c r="M7" s="37">
        <v>8.783333333333335</v>
      </c>
      <c r="N7" s="39">
        <f t="shared" ref="N7:N70" si="6">SUM((M7-$M$2)/$M$3)*100</f>
        <v>64.674493062966945</v>
      </c>
      <c r="O7" s="18">
        <f t="shared" si="1"/>
        <v>334.0152683086659</v>
      </c>
      <c r="R7" s="22"/>
      <c r="S7" s="23"/>
      <c r="T7" s="23"/>
    </row>
    <row r="8" spans="1:20" ht="16.5" customHeight="1" x14ac:dyDescent="0.2">
      <c r="B8" s="17" t="s">
        <v>49</v>
      </c>
      <c r="C8" s="49">
        <v>4284</v>
      </c>
      <c r="D8" s="49">
        <v>39095</v>
      </c>
      <c r="E8" s="39">
        <f t="shared" si="2"/>
        <v>72.463979573226339</v>
      </c>
      <c r="F8" s="50">
        <v>38970.28</v>
      </c>
      <c r="G8" s="39">
        <f t="shared" si="3"/>
        <v>95.136844961743719</v>
      </c>
      <c r="H8" s="51">
        <v>21.83301627760866</v>
      </c>
      <c r="I8" s="39">
        <f t="shared" si="4"/>
        <v>44.355746780058617</v>
      </c>
      <c r="J8" s="30">
        <v>9</v>
      </c>
      <c r="K8" s="26">
        <f t="shared" si="0"/>
        <v>2.1008403361344537E-3</v>
      </c>
      <c r="L8" s="27">
        <f t="shared" si="5"/>
        <v>7.0722439919363973</v>
      </c>
      <c r="M8" s="37">
        <v>5.1583333333333341</v>
      </c>
      <c r="N8" s="39">
        <f t="shared" si="6"/>
        <v>18.249733191035226</v>
      </c>
      <c r="O8" s="18">
        <f t="shared" si="1"/>
        <v>237.2785484980003</v>
      </c>
      <c r="R8" s="22"/>
      <c r="S8" s="23"/>
      <c r="T8" s="23"/>
    </row>
    <row r="9" spans="1:20" ht="16.5" customHeight="1" x14ac:dyDescent="0.2">
      <c r="B9" s="17" t="s">
        <v>57</v>
      </c>
      <c r="C9" s="49">
        <v>18283</v>
      </c>
      <c r="D9" s="49">
        <v>61754</v>
      </c>
      <c r="E9" s="39">
        <f t="shared" si="2"/>
        <v>44.913368593835493</v>
      </c>
      <c r="F9" s="50">
        <v>122311.4</v>
      </c>
      <c r="G9" s="39">
        <f t="shared" si="3"/>
        <v>81.743550200388086</v>
      </c>
      <c r="H9" s="50">
        <v>19.219274495123017</v>
      </c>
      <c r="I9" s="39">
        <f t="shared" si="4"/>
        <v>36.265497349317535</v>
      </c>
      <c r="J9" s="30">
        <v>4</v>
      </c>
      <c r="K9" s="26">
        <f t="shared" si="0"/>
        <v>2.1878247552371054E-4</v>
      </c>
      <c r="L9" s="27">
        <f t="shared" si="5"/>
        <v>0.73650673087824214</v>
      </c>
      <c r="M9" s="37">
        <v>4.1583333333333341</v>
      </c>
      <c r="N9" s="39">
        <f t="shared" si="6"/>
        <v>5.4429028815368241</v>
      </c>
      <c r="O9" s="18">
        <f t="shared" si="1"/>
        <v>169.10182575595616</v>
      </c>
      <c r="R9" s="22"/>
      <c r="S9" s="23"/>
      <c r="T9" s="23"/>
    </row>
    <row r="10" spans="1:20" ht="16.5" customHeight="1" x14ac:dyDescent="0.2">
      <c r="B10" s="17" t="s">
        <v>58</v>
      </c>
      <c r="C10" s="49">
        <v>3759</v>
      </c>
      <c r="D10" s="49">
        <v>37210</v>
      </c>
      <c r="E10" s="39">
        <f t="shared" si="2"/>
        <v>74.755912213508424</v>
      </c>
      <c r="F10" s="50">
        <v>50733.97</v>
      </c>
      <c r="G10" s="39">
        <f t="shared" si="3"/>
        <v>93.246366796208974</v>
      </c>
      <c r="H10" s="50">
        <v>17.392708007201037</v>
      </c>
      <c r="I10" s="39">
        <f t="shared" si="4"/>
        <v>30.611771878751593</v>
      </c>
      <c r="J10" s="30">
        <v>3</v>
      </c>
      <c r="K10" s="26">
        <f t="shared" si="0"/>
        <v>7.9808459696727857E-4</v>
      </c>
      <c r="L10" s="27">
        <f t="shared" si="5"/>
        <v>2.6866625220763969</v>
      </c>
      <c r="M10" s="37">
        <v>5.1000000000000005</v>
      </c>
      <c r="N10" s="39">
        <f t="shared" si="6"/>
        <v>17.502668089647816</v>
      </c>
      <c r="O10" s="18">
        <f t="shared" si="1"/>
        <v>218.80338150019321</v>
      </c>
      <c r="R10" s="22"/>
      <c r="S10" s="23"/>
      <c r="T10" s="23"/>
    </row>
    <row r="11" spans="1:20" ht="16.5" customHeight="1" x14ac:dyDescent="0.2">
      <c r="B11" s="17" t="s">
        <v>48</v>
      </c>
      <c r="C11" s="49">
        <v>6065</v>
      </c>
      <c r="D11" s="49">
        <v>33050</v>
      </c>
      <c r="E11" s="39">
        <f t="shared" si="2"/>
        <v>79.813970454130953</v>
      </c>
      <c r="F11" s="50">
        <v>37301.4</v>
      </c>
      <c r="G11" s="39">
        <f t="shared" si="3"/>
        <v>95.405041522593052</v>
      </c>
      <c r="H11" s="50">
        <v>21.545682305613305</v>
      </c>
      <c r="I11" s="39">
        <f t="shared" si="4"/>
        <v>43.466369138034111</v>
      </c>
      <c r="J11" s="30">
        <v>15</v>
      </c>
      <c r="K11" s="26">
        <f t="shared" si="0"/>
        <v>2.4732069249793899E-3</v>
      </c>
      <c r="L11" s="27">
        <f t="shared" si="5"/>
        <v>8.3257744604164667</v>
      </c>
      <c r="M11" s="37">
        <v>5.8416666666666659</v>
      </c>
      <c r="N11" s="39">
        <f t="shared" si="6"/>
        <v>27.001067235859118</v>
      </c>
      <c r="O11" s="18">
        <f t="shared" si="1"/>
        <v>254.01222281103369</v>
      </c>
      <c r="R11" s="22"/>
      <c r="S11" s="23"/>
      <c r="T11" s="23"/>
    </row>
    <row r="12" spans="1:20" ht="16.5" customHeight="1" x14ac:dyDescent="0.2">
      <c r="B12" s="17" t="s">
        <v>59</v>
      </c>
      <c r="C12" s="49">
        <v>20463</v>
      </c>
      <c r="D12" s="49">
        <v>38426</v>
      </c>
      <c r="E12" s="39">
        <f t="shared" si="2"/>
        <v>73.277402881634146</v>
      </c>
      <c r="F12" s="50">
        <v>58745.83</v>
      </c>
      <c r="G12" s="39">
        <f t="shared" si="3"/>
        <v>91.958824673344353</v>
      </c>
      <c r="H12" s="50">
        <v>19.214198461786243</v>
      </c>
      <c r="I12" s="39">
        <f t="shared" si="4"/>
        <v>36.249785630551578</v>
      </c>
      <c r="J12" s="30">
        <v>34</v>
      </c>
      <c r="K12" s="26">
        <f t="shared" si="0"/>
        <v>1.6615354542344719E-3</v>
      </c>
      <c r="L12" s="27">
        <f t="shared" si="5"/>
        <v>5.593373247593151</v>
      </c>
      <c r="M12" s="37">
        <v>5.15</v>
      </c>
      <c r="N12" s="39">
        <f t="shared" si="6"/>
        <v>18.143009605122735</v>
      </c>
      <c r="O12" s="18">
        <f t="shared" si="1"/>
        <v>225.22239603824593</v>
      </c>
      <c r="R12" s="22"/>
      <c r="S12" s="23"/>
      <c r="T12" s="23"/>
    </row>
    <row r="13" spans="1:20" ht="16.5" customHeight="1" x14ac:dyDescent="0.2">
      <c r="B13" s="17" t="s">
        <v>60</v>
      </c>
      <c r="C13" s="49">
        <v>5550</v>
      </c>
      <c r="D13" s="49">
        <v>45221</v>
      </c>
      <c r="E13" s="39">
        <f t="shared" si="2"/>
        <v>65.015502462155752</v>
      </c>
      <c r="F13" s="50">
        <v>67747.06</v>
      </c>
      <c r="G13" s="39">
        <f t="shared" si="3"/>
        <v>90.512286318631141</v>
      </c>
      <c r="H13" s="51">
        <v>21.599281955204759</v>
      </c>
      <c r="I13" s="39">
        <f t="shared" si="4"/>
        <v>43.632274790038807</v>
      </c>
      <c r="J13" s="30">
        <v>2</v>
      </c>
      <c r="K13" s="26">
        <f t="shared" si="0"/>
        <v>3.6036036036036037E-4</v>
      </c>
      <c r="L13" s="27">
        <f t="shared" si="5"/>
        <v>1.2131128433015226</v>
      </c>
      <c r="M13" s="37">
        <v>5.041666666666667</v>
      </c>
      <c r="N13" s="39">
        <f t="shared" si="6"/>
        <v>16.755602988260407</v>
      </c>
      <c r="O13" s="18">
        <f t="shared" si="1"/>
        <v>217.12877940238764</v>
      </c>
      <c r="R13" s="22"/>
      <c r="S13" s="23"/>
      <c r="T13" s="23"/>
    </row>
    <row r="14" spans="1:20" ht="16.5" customHeight="1" x14ac:dyDescent="0.2">
      <c r="B14" s="17" t="s">
        <v>61</v>
      </c>
      <c r="C14" s="49">
        <v>19161</v>
      </c>
      <c r="D14" s="49">
        <v>38390</v>
      </c>
      <c r="E14" s="39">
        <f t="shared" si="2"/>
        <v>73.321174539485682</v>
      </c>
      <c r="F14" s="50">
        <v>53890.62</v>
      </c>
      <c r="G14" s="39">
        <f t="shared" si="3"/>
        <v>92.739078870291564</v>
      </c>
      <c r="H14" s="50">
        <v>21.116626445569363</v>
      </c>
      <c r="I14" s="39">
        <f t="shared" si="4"/>
        <v>42.138323287928912</v>
      </c>
      <c r="J14" s="30">
        <v>21</v>
      </c>
      <c r="K14" s="26">
        <f t="shared" si="0"/>
        <v>1.0959762016596211E-3</v>
      </c>
      <c r="L14" s="27">
        <f t="shared" si="5"/>
        <v>3.6894812871664433</v>
      </c>
      <c r="M14" s="37">
        <v>5.1749999999999998</v>
      </c>
      <c r="N14" s="39">
        <f t="shared" si="6"/>
        <v>18.463180362860186</v>
      </c>
      <c r="O14" s="18">
        <f t="shared" si="1"/>
        <v>230.35123834773282</v>
      </c>
      <c r="R14" s="22"/>
      <c r="S14" s="23"/>
      <c r="T14" s="23"/>
    </row>
    <row r="15" spans="1:20" ht="16.5" customHeight="1" x14ac:dyDescent="0.2">
      <c r="B15" s="17" t="s">
        <v>62</v>
      </c>
      <c r="C15" s="49">
        <v>3566</v>
      </c>
      <c r="D15" s="49">
        <v>38338</v>
      </c>
      <c r="E15" s="39">
        <f t="shared" si="2"/>
        <v>73.384400267493461</v>
      </c>
      <c r="F15" s="50">
        <v>53463.31</v>
      </c>
      <c r="G15" s="39">
        <f t="shared" si="3"/>
        <v>92.807749519119838</v>
      </c>
      <c r="H15" s="50">
        <v>16.879915671872016</v>
      </c>
      <c r="I15" s="39">
        <f t="shared" si="4"/>
        <v>29.02453861539583</v>
      </c>
      <c r="J15" s="30">
        <v>2</v>
      </c>
      <c r="K15" s="26">
        <f t="shared" si="0"/>
        <v>5.6085249579360629E-4</v>
      </c>
      <c r="L15" s="27">
        <f t="shared" si="5"/>
        <v>1.8880471902197</v>
      </c>
      <c r="M15" s="37">
        <v>5.2749999999999995</v>
      </c>
      <c r="N15" s="39">
        <f t="shared" si="6"/>
        <v>19.743863393810024</v>
      </c>
      <c r="O15" s="18">
        <f t="shared" si="1"/>
        <v>216.84859898603887</v>
      </c>
      <c r="R15" s="22"/>
      <c r="S15" s="23"/>
      <c r="T15" s="23"/>
    </row>
    <row r="16" spans="1:20" ht="16.5" customHeight="1" x14ac:dyDescent="0.2">
      <c r="B16" s="17" t="s">
        <v>36</v>
      </c>
      <c r="C16" s="49">
        <v>20602</v>
      </c>
      <c r="D16" s="49">
        <v>40761</v>
      </c>
      <c r="E16" s="39">
        <f t="shared" si="2"/>
        <v>70.438324518207793</v>
      </c>
      <c r="F16" s="50">
        <v>52030.559999999998</v>
      </c>
      <c r="G16" s="39">
        <f t="shared" si="3"/>
        <v>93.037998921447681</v>
      </c>
      <c r="H16" s="50">
        <v>26.416136345363306</v>
      </c>
      <c r="I16" s="39">
        <f t="shared" si="4"/>
        <v>58.541763458381226</v>
      </c>
      <c r="J16" s="30">
        <v>118</v>
      </c>
      <c r="K16" s="26">
        <f t="shared" si="0"/>
        <v>5.7275992622075524E-3</v>
      </c>
      <c r="L16" s="27">
        <f t="shared" si="5"/>
        <v>19.281322227894552</v>
      </c>
      <c r="M16" s="37">
        <v>6.9750000000000005</v>
      </c>
      <c r="N16" s="39">
        <f t="shared" si="6"/>
        <v>41.51547491995732</v>
      </c>
      <c r="O16" s="18">
        <f t="shared" si="1"/>
        <v>282.81488404588856</v>
      </c>
      <c r="R16" s="22"/>
      <c r="S16" s="23"/>
      <c r="T16" s="23"/>
    </row>
    <row r="17" spans="2:20" ht="16.5" customHeight="1" x14ac:dyDescent="0.2">
      <c r="B17" s="17" t="s">
        <v>63</v>
      </c>
      <c r="C17" s="49">
        <v>4960</v>
      </c>
      <c r="D17" s="49">
        <v>43525</v>
      </c>
      <c r="E17" s="39">
        <f t="shared" si="2"/>
        <v>67.077633898717238</v>
      </c>
      <c r="F17" s="50">
        <v>53058.879999999997</v>
      </c>
      <c r="G17" s="39">
        <f t="shared" si="3"/>
        <v>92.872743248509792</v>
      </c>
      <c r="H17" s="50">
        <v>24.016752082994788</v>
      </c>
      <c r="I17" s="39">
        <f t="shared" si="4"/>
        <v>51.115009487185304</v>
      </c>
      <c r="J17" s="30">
        <v>11</v>
      </c>
      <c r="K17" s="26">
        <f t="shared" si="0"/>
        <v>2.217741935483871E-3</v>
      </c>
      <c r="L17" s="27">
        <f t="shared" si="5"/>
        <v>7.4657801495522129</v>
      </c>
      <c r="M17" s="37">
        <v>4.2166666666666659</v>
      </c>
      <c r="N17" s="39">
        <f t="shared" si="6"/>
        <v>6.1899679829242116</v>
      </c>
      <c r="O17" s="18">
        <f t="shared" si="1"/>
        <v>224.72113476688875</v>
      </c>
      <c r="R17" s="22"/>
      <c r="S17" s="23"/>
      <c r="T17" s="23"/>
    </row>
    <row r="18" spans="2:20" ht="16.5" customHeight="1" x14ac:dyDescent="0.2">
      <c r="B18" s="17" t="s">
        <v>64</v>
      </c>
      <c r="C18" s="49">
        <v>2638</v>
      </c>
      <c r="D18" s="49">
        <v>34209</v>
      </c>
      <c r="E18" s="39">
        <f t="shared" si="2"/>
        <v>78.404766247188277</v>
      </c>
      <c r="F18" s="50">
        <v>41332.32</v>
      </c>
      <c r="G18" s="39">
        <f t="shared" si="3"/>
        <v>94.757254455183315</v>
      </c>
      <c r="H18" s="51">
        <v>17.332384672370235</v>
      </c>
      <c r="I18" s="39">
        <f t="shared" si="4"/>
        <v>30.425054572342241</v>
      </c>
      <c r="J18" s="30">
        <v>3</v>
      </c>
      <c r="K18" s="26">
        <f t="shared" si="0"/>
        <v>1.1372251705837756E-3</v>
      </c>
      <c r="L18" s="27">
        <f t="shared" si="5"/>
        <v>3.8283413269466169</v>
      </c>
      <c r="M18" s="37">
        <v>6.2583333333333337</v>
      </c>
      <c r="N18" s="39">
        <f t="shared" si="6"/>
        <v>32.337246531483466</v>
      </c>
      <c r="O18" s="18">
        <f t="shared" si="1"/>
        <v>239.75266313314393</v>
      </c>
      <c r="R18" s="22"/>
      <c r="S18" s="23"/>
      <c r="T18" s="23"/>
    </row>
    <row r="19" spans="2:20" ht="16.5" customHeight="1" x14ac:dyDescent="0.2">
      <c r="B19" s="17" t="s">
        <v>65</v>
      </c>
      <c r="C19" s="49">
        <v>28024</v>
      </c>
      <c r="D19" s="49">
        <v>42340</v>
      </c>
      <c r="E19" s="39">
        <f t="shared" si="2"/>
        <v>68.518450969663803</v>
      </c>
      <c r="F19" s="50">
        <v>75101.7</v>
      </c>
      <c r="G19" s="39">
        <f t="shared" si="3"/>
        <v>89.330362420996252</v>
      </c>
      <c r="H19" s="50">
        <v>17.668206084795123</v>
      </c>
      <c r="I19" s="39">
        <f t="shared" si="4"/>
        <v>31.464514173480573</v>
      </c>
      <c r="J19" s="30">
        <v>49</v>
      </c>
      <c r="K19" s="26">
        <f t="shared" si="0"/>
        <v>1.7485012846131887E-3</v>
      </c>
      <c r="L19" s="27">
        <f t="shared" si="5"/>
        <v>5.8861339875793792</v>
      </c>
      <c r="M19" s="37">
        <v>5.55</v>
      </c>
      <c r="N19" s="39">
        <f t="shared" si="6"/>
        <v>23.265741728922087</v>
      </c>
      <c r="O19" s="18">
        <f t="shared" si="1"/>
        <v>218.46520328064207</v>
      </c>
      <c r="R19" s="22"/>
      <c r="S19" s="23"/>
      <c r="T19" s="23"/>
    </row>
    <row r="20" spans="2:20" ht="16.5" customHeight="1" x14ac:dyDescent="0.2">
      <c r="B20" s="17" t="s">
        <v>3</v>
      </c>
      <c r="C20" s="49">
        <v>146425</v>
      </c>
      <c r="D20" s="49">
        <v>19743</v>
      </c>
      <c r="E20" s="39">
        <f t="shared" si="2"/>
        <v>95.993677427199216</v>
      </c>
      <c r="F20" s="50">
        <v>10559.94</v>
      </c>
      <c r="G20" s="39">
        <f t="shared" si="3"/>
        <v>99.702515040215587</v>
      </c>
      <c r="H20" s="50">
        <v>37.012511638302371</v>
      </c>
      <c r="I20" s="39">
        <f t="shared" si="4"/>
        <v>91.340458324135412</v>
      </c>
      <c r="J20" s="30">
        <v>1765</v>
      </c>
      <c r="K20" s="26">
        <f t="shared" si="0"/>
        <v>1.2053952535427693E-2</v>
      </c>
      <c r="L20" s="27">
        <f t="shared" si="5"/>
        <v>40.578282857336141</v>
      </c>
      <c r="M20" s="37">
        <v>9.6833333333333336</v>
      </c>
      <c r="N20" s="39">
        <f t="shared" si="6"/>
        <v>76.200640341515481</v>
      </c>
      <c r="O20" s="18">
        <f t="shared" si="1"/>
        <v>403.81557399040184</v>
      </c>
      <c r="R20" s="22"/>
      <c r="S20" s="23"/>
      <c r="T20" s="23"/>
    </row>
    <row r="21" spans="2:20" ht="16.5" customHeight="1" x14ac:dyDescent="0.2">
      <c r="B21" s="17" t="s">
        <v>66</v>
      </c>
      <c r="C21" s="49">
        <v>1702</v>
      </c>
      <c r="D21" s="49">
        <v>58181</v>
      </c>
      <c r="E21" s="39">
        <f t="shared" si="2"/>
        <v>49.257705635600942</v>
      </c>
      <c r="F21" s="50">
        <v>190857.69</v>
      </c>
      <c r="G21" s="39">
        <f t="shared" si="3"/>
        <v>70.727851506065718</v>
      </c>
      <c r="H21" s="50">
        <v>12.239544396530405</v>
      </c>
      <c r="I21" s="39">
        <f t="shared" si="4"/>
        <v>14.661313709124544</v>
      </c>
      <c r="J21" s="30">
        <v>0</v>
      </c>
      <c r="K21" s="26">
        <f t="shared" si="0"/>
        <v>0</v>
      </c>
      <c r="L21" s="27">
        <f t="shared" si="5"/>
        <v>0</v>
      </c>
      <c r="M21" s="37">
        <v>5.416666666666667</v>
      </c>
      <c r="N21" s="39">
        <f t="shared" si="6"/>
        <v>21.558164354322308</v>
      </c>
      <c r="O21" s="18">
        <f t="shared" si="1"/>
        <v>156.20503520511352</v>
      </c>
      <c r="R21" s="22"/>
      <c r="S21" s="23"/>
      <c r="T21" s="23"/>
    </row>
    <row r="22" spans="2:20" ht="16.5" customHeight="1" x14ac:dyDescent="0.2">
      <c r="B22" s="17" t="s">
        <v>20</v>
      </c>
      <c r="C22" s="49">
        <v>60603</v>
      </c>
      <c r="D22" s="49">
        <v>30555</v>
      </c>
      <c r="E22" s="39">
        <f t="shared" si="2"/>
        <v>82.847589519119708</v>
      </c>
      <c r="F22" s="50">
        <v>27888.93</v>
      </c>
      <c r="G22" s="39">
        <f t="shared" si="3"/>
        <v>96.917668004483588</v>
      </c>
      <c r="H22" s="50">
        <v>22.930413552131903</v>
      </c>
      <c r="I22" s="39">
        <f t="shared" si="4"/>
        <v>47.752493059664467</v>
      </c>
      <c r="J22" s="30">
        <v>514</v>
      </c>
      <c r="K22" s="26">
        <f t="shared" si="0"/>
        <v>8.4814283121297622E-3</v>
      </c>
      <c r="L22" s="27">
        <f t="shared" si="5"/>
        <v>28.551779681585508</v>
      </c>
      <c r="M22" s="37">
        <v>7.083333333333333</v>
      </c>
      <c r="N22" s="39">
        <f t="shared" si="6"/>
        <v>42.902881536819635</v>
      </c>
      <c r="O22" s="18">
        <f t="shared" si="1"/>
        <v>298.97241180167288</v>
      </c>
      <c r="R22" s="22"/>
      <c r="S22" s="23"/>
      <c r="T22" s="23"/>
    </row>
    <row r="23" spans="2:20" ht="16.5" customHeight="1" x14ac:dyDescent="0.2">
      <c r="B23" s="17" t="s">
        <v>67</v>
      </c>
      <c r="C23" s="49">
        <v>16783</v>
      </c>
      <c r="D23" s="49">
        <v>49320</v>
      </c>
      <c r="E23" s="39">
        <f t="shared" si="2"/>
        <v>60.03161286400389</v>
      </c>
      <c r="F23" s="50">
        <v>92336.3</v>
      </c>
      <c r="G23" s="39">
        <f t="shared" si="3"/>
        <v>86.560684284992561</v>
      </c>
      <c r="H23" s="51">
        <v>17.054183969092289</v>
      </c>
      <c r="I23" s="39">
        <f t="shared" si="4"/>
        <v>29.56394690807031</v>
      </c>
      <c r="J23" s="30">
        <v>7</v>
      </c>
      <c r="K23" s="26">
        <f t="shared" si="0"/>
        <v>4.1708872072930943E-4</v>
      </c>
      <c r="L23" s="27">
        <f t="shared" si="5"/>
        <v>1.4040825228583731</v>
      </c>
      <c r="M23" s="37">
        <v>4.9249999999999998</v>
      </c>
      <c r="N23" s="39">
        <f t="shared" si="6"/>
        <v>15.261472785485585</v>
      </c>
      <c r="O23" s="18">
        <f t="shared" si="1"/>
        <v>192.82179936541073</v>
      </c>
      <c r="R23" s="22"/>
      <c r="S23" s="23"/>
      <c r="T23" s="23"/>
    </row>
    <row r="24" spans="2:20" ht="16.5" customHeight="1" x14ac:dyDescent="0.2">
      <c r="B24" s="17" t="s">
        <v>68</v>
      </c>
      <c r="C24" s="49">
        <v>8203</v>
      </c>
      <c r="D24" s="49">
        <v>25997</v>
      </c>
      <c r="E24" s="39">
        <f t="shared" si="2"/>
        <v>88.389567754878712</v>
      </c>
      <c r="F24" s="50">
        <v>22094.76</v>
      </c>
      <c r="G24" s="39">
        <f t="shared" si="3"/>
        <v>97.848817318380554</v>
      </c>
      <c r="H24" s="50">
        <v>17.843672649762791</v>
      </c>
      <c r="I24" s="39">
        <f t="shared" si="4"/>
        <v>32.007631434281201</v>
      </c>
      <c r="J24" s="30">
        <v>40</v>
      </c>
      <c r="K24" s="26">
        <f t="shared" si="0"/>
        <v>4.8762647811776182E-3</v>
      </c>
      <c r="L24" s="27">
        <f t="shared" si="5"/>
        <v>16.415399927644643</v>
      </c>
      <c r="M24" s="37">
        <v>6.7583333333333329</v>
      </c>
      <c r="N24" s="39">
        <f t="shared" si="6"/>
        <v>38.740661686232656</v>
      </c>
      <c r="O24" s="18">
        <f t="shared" si="1"/>
        <v>273.40207812141779</v>
      </c>
      <c r="R24" s="22"/>
      <c r="S24" s="23"/>
      <c r="T24" s="23"/>
    </row>
    <row r="25" spans="2:20" ht="16.5" customHeight="1" x14ac:dyDescent="0.2">
      <c r="B25" s="17" t="s">
        <v>69</v>
      </c>
      <c r="C25" s="49">
        <v>9434</v>
      </c>
      <c r="D25" s="49">
        <v>43245</v>
      </c>
      <c r="E25" s="39">
        <f t="shared" si="2"/>
        <v>67.418080126451457</v>
      </c>
      <c r="F25" s="50">
        <v>57719.14</v>
      </c>
      <c r="G25" s="39">
        <f t="shared" si="3"/>
        <v>92.123818397913169</v>
      </c>
      <c r="H25" s="50">
        <v>20.227890372835244</v>
      </c>
      <c r="I25" s="39">
        <f t="shared" si="4"/>
        <v>39.387440796515186</v>
      </c>
      <c r="J25" s="30">
        <v>11</v>
      </c>
      <c r="K25" s="26">
        <f t="shared" si="0"/>
        <v>1.165995336018656E-3</v>
      </c>
      <c r="L25" s="27">
        <f t="shared" si="5"/>
        <v>3.9251928706570891</v>
      </c>
      <c r="M25" s="37">
        <v>4.541666666666667</v>
      </c>
      <c r="N25" s="39">
        <f t="shared" si="6"/>
        <v>10.352187833511204</v>
      </c>
      <c r="O25" s="18">
        <f t="shared" si="1"/>
        <v>213.20672002504813</v>
      </c>
      <c r="R25" s="22"/>
      <c r="S25" s="23"/>
      <c r="T25" s="23"/>
    </row>
    <row r="26" spans="2:20" ht="16.5" customHeight="1" x14ac:dyDescent="0.2">
      <c r="B26" s="17" t="s">
        <v>70</v>
      </c>
      <c r="C26" s="49">
        <v>1218</v>
      </c>
      <c r="D26" s="49">
        <v>37205</v>
      </c>
      <c r="E26" s="39">
        <f t="shared" si="2"/>
        <v>74.761991610432247</v>
      </c>
      <c r="F26" s="50">
        <v>67603.259999999995</v>
      </c>
      <c r="G26" s="39">
        <f t="shared" si="3"/>
        <v>90.53539562873739</v>
      </c>
      <c r="H26" s="51">
        <v>17.708682333734654</v>
      </c>
      <c r="I26" s="39">
        <f t="shared" si="4"/>
        <v>31.589799292361043</v>
      </c>
      <c r="J26" s="30">
        <v>3</v>
      </c>
      <c r="K26" s="26">
        <f t="shared" si="0"/>
        <v>2.4630541871921183E-3</v>
      </c>
      <c r="L26" s="27">
        <f t="shared" si="5"/>
        <v>8.2915964043392236</v>
      </c>
      <c r="M26" s="37">
        <v>4.4416666666666673</v>
      </c>
      <c r="N26" s="39">
        <f t="shared" si="6"/>
        <v>9.0715048025613694</v>
      </c>
      <c r="O26" s="18">
        <f t="shared" si="1"/>
        <v>214.2502877384313</v>
      </c>
      <c r="R26" s="22"/>
      <c r="S26" s="23"/>
      <c r="T26" s="23"/>
    </row>
    <row r="27" spans="2:20" ht="16.5" customHeight="1" x14ac:dyDescent="0.2">
      <c r="B27" s="17" t="s">
        <v>39</v>
      </c>
      <c r="C27" s="49">
        <v>5106</v>
      </c>
      <c r="D27" s="49">
        <v>31443</v>
      </c>
      <c r="E27" s="39">
        <f t="shared" si="2"/>
        <v>81.767888625448364</v>
      </c>
      <c r="F27" s="50">
        <v>28316.02</v>
      </c>
      <c r="G27" s="39">
        <f t="shared" si="3"/>
        <v>96.849032710649922</v>
      </c>
      <c r="H27" s="50">
        <v>17.934802997430339</v>
      </c>
      <c r="I27" s="39">
        <f t="shared" si="4"/>
        <v>32.289704915403533</v>
      </c>
      <c r="J27" s="30">
        <v>16</v>
      </c>
      <c r="K27" s="26">
        <f t="shared" si="0"/>
        <v>3.1335683509596552E-3</v>
      </c>
      <c r="L27" s="27">
        <f t="shared" si="5"/>
        <v>10.548807333056716</v>
      </c>
      <c r="M27" s="37">
        <v>6.6833333333333327</v>
      </c>
      <c r="N27" s="39">
        <f t="shared" si="6"/>
        <v>37.780149413020268</v>
      </c>
      <c r="O27" s="18">
        <f t="shared" si="1"/>
        <v>259.23558299757883</v>
      </c>
      <c r="R27" s="22"/>
      <c r="S27" s="23"/>
      <c r="T27" s="23"/>
    </row>
    <row r="28" spans="2:20" ht="16.5" customHeight="1" x14ac:dyDescent="0.2">
      <c r="B28" s="17" t="s">
        <v>71</v>
      </c>
      <c r="C28" s="49">
        <v>10351</v>
      </c>
      <c r="D28" s="49">
        <v>43650</v>
      </c>
      <c r="E28" s="39">
        <f t="shared" si="2"/>
        <v>66.925648975621613</v>
      </c>
      <c r="F28" s="50">
        <v>64894.52</v>
      </c>
      <c r="G28" s="39">
        <f t="shared" si="3"/>
        <v>90.97070239269587</v>
      </c>
      <c r="H28" s="50">
        <v>19.711868586164876</v>
      </c>
      <c r="I28" s="39">
        <f t="shared" si="4"/>
        <v>37.790211493362754</v>
      </c>
      <c r="J28" s="30">
        <v>12</v>
      </c>
      <c r="K28" s="26">
        <f t="shared" si="0"/>
        <v>1.1593082793932953E-3</v>
      </c>
      <c r="L28" s="27">
        <f t="shared" si="5"/>
        <v>3.9026816425408852</v>
      </c>
      <c r="M28" s="37">
        <v>4.333333333333333</v>
      </c>
      <c r="N28" s="39">
        <f t="shared" si="6"/>
        <v>7.68409818569903</v>
      </c>
      <c r="O28" s="18">
        <f t="shared" si="1"/>
        <v>207.27334268992018</v>
      </c>
      <c r="R28" s="22"/>
      <c r="S28" s="23"/>
      <c r="T28" s="23"/>
    </row>
    <row r="29" spans="2:20" ht="16.5" customHeight="1" x14ac:dyDescent="0.2">
      <c r="B29" s="17" t="s">
        <v>50</v>
      </c>
      <c r="C29" s="49">
        <v>2286</v>
      </c>
      <c r="D29" s="49">
        <v>33121</v>
      </c>
      <c r="E29" s="39">
        <f t="shared" si="2"/>
        <v>79.727643017812625</v>
      </c>
      <c r="F29" s="50">
        <v>31283.94</v>
      </c>
      <c r="G29" s="39">
        <f t="shared" si="3"/>
        <v>96.37207454896307</v>
      </c>
      <c r="H29" s="50">
        <v>24.42781846775037</v>
      </c>
      <c r="I29" s="39">
        <f t="shared" si="4"/>
        <v>52.387372965303236</v>
      </c>
      <c r="J29" s="30">
        <v>12</v>
      </c>
      <c r="K29" s="26">
        <f t="shared" si="0"/>
        <v>5.2493438320209973E-3</v>
      </c>
      <c r="L29" s="27">
        <f t="shared" si="5"/>
        <v>17.671328819746588</v>
      </c>
      <c r="M29" s="37">
        <v>6.5666666666666664</v>
      </c>
      <c r="N29" s="39">
        <f t="shared" si="6"/>
        <v>36.286019210245463</v>
      </c>
      <c r="O29" s="18">
        <f t="shared" si="1"/>
        <v>282.44443856207096</v>
      </c>
      <c r="R29" s="22"/>
      <c r="S29" s="23"/>
      <c r="T29" s="23"/>
    </row>
    <row r="30" spans="2:20" ht="16.5" customHeight="1" x14ac:dyDescent="0.2">
      <c r="B30" s="17" t="s">
        <v>72</v>
      </c>
      <c r="C30" s="49">
        <v>29300</v>
      </c>
      <c r="D30" s="49">
        <v>42761</v>
      </c>
      <c r="E30" s="39">
        <f t="shared" si="2"/>
        <v>68.00656574867773</v>
      </c>
      <c r="F30" s="50">
        <v>57222.15</v>
      </c>
      <c r="G30" s="39">
        <f t="shared" si="3"/>
        <v>92.203686937758164</v>
      </c>
      <c r="H30" s="50">
        <v>20.099545056844686</v>
      </c>
      <c r="I30" s="39">
        <f t="shared" si="4"/>
        <v>38.990176756666756</v>
      </c>
      <c r="J30" s="30">
        <v>16</v>
      </c>
      <c r="K30" s="26">
        <f t="shared" si="0"/>
        <v>5.4607508532423209E-4</v>
      </c>
      <c r="L30" s="27">
        <f t="shared" si="5"/>
        <v>1.8383006908732968</v>
      </c>
      <c r="M30" s="37">
        <v>4.3083333333333327</v>
      </c>
      <c r="N30" s="39">
        <f t="shared" si="6"/>
        <v>7.363927427961567</v>
      </c>
      <c r="O30" s="18">
        <f t="shared" si="1"/>
        <v>208.4026575619375</v>
      </c>
      <c r="R30" s="22"/>
      <c r="S30" s="23"/>
      <c r="T30" s="23"/>
    </row>
    <row r="31" spans="2:20" ht="16.5" customHeight="1" x14ac:dyDescent="0.2">
      <c r="B31" s="17" t="s">
        <v>73</v>
      </c>
      <c r="C31" s="49">
        <v>4245</v>
      </c>
      <c r="D31" s="49">
        <v>41371</v>
      </c>
      <c r="E31" s="39">
        <f t="shared" si="2"/>
        <v>69.696638093501122</v>
      </c>
      <c r="F31" s="50">
        <v>62658.09</v>
      </c>
      <c r="G31" s="39">
        <f t="shared" si="3"/>
        <v>91.330106804385295</v>
      </c>
      <c r="H31" s="50">
        <v>17.786126170707281</v>
      </c>
      <c r="I31" s="39">
        <f t="shared" si="4"/>
        <v>31.829509259956374</v>
      </c>
      <c r="J31" s="30">
        <v>2</v>
      </c>
      <c r="K31" s="26">
        <f t="shared" si="0"/>
        <v>4.7114252061248527E-4</v>
      </c>
      <c r="L31" s="27">
        <f t="shared" si="5"/>
        <v>1.5860485937157713</v>
      </c>
      <c r="M31" s="37">
        <v>4.45</v>
      </c>
      <c r="N31" s="39">
        <f t="shared" si="6"/>
        <v>9.1782283884738494</v>
      </c>
      <c r="O31" s="18">
        <f t="shared" si="1"/>
        <v>203.62053114003243</v>
      </c>
      <c r="R31" s="22"/>
      <c r="S31" s="23"/>
      <c r="T31" s="23"/>
    </row>
    <row r="32" spans="2:20" ht="16.5" customHeight="1" x14ac:dyDescent="0.2">
      <c r="B32" s="17" t="s">
        <v>74</v>
      </c>
      <c r="C32" s="49">
        <v>13196</v>
      </c>
      <c r="D32" s="49">
        <v>37941</v>
      </c>
      <c r="E32" s="39">
        <f t="shared" si="2"/>
        <v>73.867104383245177</v>
      </c>
      <c r="F32" s="50">
        <v>61089.43</v>
      </c>
      <c r="G32" s="39">
        <f t="shared" si="3"/>
        <v>91.582197558149446</v>
      </c>
      <c r="H32" s="50">
        <v>17.918270083033107</v>
      </c>
      <c r="I32" s="39">
        <f t="shared" si="4"/>
        <v>32.238530999836598</v>
      </c>
      <c r="J32" s="30">
        <v>20</v>
      </c>
      <c r="K32" s="26">
        <f t="shared" si="0"/>
        <v>1.515610791148833E-3</v>
      </c>
      <c r="L32" s="27">
        <f t="shared" si="5"/>
        <v>5.1021341924245602</v>
      </c>
      <c r="M32" s="37">
        <v>5.3416666666666659</v>
      </c>
      <c r="N32" s="39">
        <f t="shared" si="6"/>
        <v>20.597652081109914</v>
      </c>
      <c r="O32" s="18">
        <f t="shared" si="1"/>
        <v>223.38761921476569</v>
      </c>
      <c r="R32" s="22"/>
      <c r="S32" s="23"/>
      <c r="T32" s="23"/>
    </row>
    <row r="33" spans="2:20" ht="16.5" customHeight="1" x14ac:dyDescent="0.2">
      <c r="B33" s="17" t="s">
        <v>41</v>
      </c>
      <c r="C33" s="49">
        <v>16187</v>
      </c>
      <c r="D33" s="49">
        <v>36455</v>
      </c>
      <c r="E33" s="39">
        <f t="shared" si="2"/>
        <v>75.673901149006014</v>
      </c>
      <c r="F33" s="50">
        <v>38363.96</v>
      </c>
      <c r="G33" s="39">
        <f t="shared" si="3"/>
        <v>95.234283326859355</v>
      </c>
      <c r="H33" s="50">
        <v>20.317266852535251</v>
      </c>
      <c r="I33" s="39">
        <f t="shared" si="4"/>
        <v>39.664085574075038</v>
      </c>
      <c r="J33" s="30">
        <v>37</v>
      </c>
      <c r="K33" s="26">
        <f t="shared" si="0"/>
        <v>2.2857848891085441E-3</v>
      </c>
      <c r="L33" s="27">
        <f t="shared" si="5"/>
        <v>7.6948391416558861</v>
      </c>
      <c r="M33" s="37">
        <v>5.083333333333333</v>
      </c>
      <c r="N33" s="39">
        <f t="shared" si="6"/>
        <v>17.289220917822831</v>
      </c>
      <c r="O33" s="18">
        <f t="shared" si="1"/>
        <v>235.55633010941912</v>
      </c>
      <c r="R33" s="22"/>
      <c r="S33" s="23"/>
      <c r="T33" s="23"/>
    </row>
    <row r="34" spans="2:20" ht="16.5" customHeight="1" x14ac:dyDescent="0.2">
      <c r="B34" s="17" t="s">
        <v>75</v>
      </c>
      <c r="C34" s="49">
        <v>1461</v>
      </c>
      <c r="D34" s="49">
        <v>40399</v>
      </c>
      <c r="E34" s="39">
        <f t="shared" si="2"/>
        <v>70.878472855492731</v>
      </c>
      <c r="F34" s="50">
        <v>68180.03</v>
      </c>
      <c r="G34" s="39">
        <f t="shared" si="3"/>
        <v>90.442706082214528</v>
      </c>
      <c r="H34" s="50">
        <v>20.233967379189188</v>
      </c>
      <c r="I34" s="39">
        <f t="shared" si="4"/>
        <v>39.406250801973663</v>
      </c>
      <c r="J34" s="30">
        <v>1</v>
      </c>
      <c r="K34" s="26">
        <f t="shared" si="0"/>
        <v>6.8446269678302531E-4</v>
      </c>
      <c r="L34" s="27">
        <f t="shared" si="5"/>
        <v>2.3041671048334873</v>
      </c>
      <c r="M34" s="37">
        <v>5.083333333333333</v>
      </c>
      <c r="N34" s="39">
        <f t="shared" si="6"/>
        <v>17.289220917822831</v>
      </c>
      <c r="O34" s="18">
        <f t="shared" si="1"/>
        <v>220.32081776233724</v>
      </c>
      <c r="R34" s="22"/>
      <c r="S34" s="23"/>
      <c r="T34" s="23"/>
    </row>
    <row r="35" spans="2:20" ht="16.5" customHeight="1" x14ac:dyDescent="0.2">
      <c r="B35" s="17" t="s">
        <v>76</v>
      </c>
      <c r="C35" s="49">
        <v>5461</v>
      </c>
      <c r="D35" s="49">
        <v>40357</v>
      </c>
      <c r="E35" s="39">
        <f t="shared" si="2"/>
        <v>70.929539789652864</v>
      </c>
      <c r="F35" s="50">
        <v>49607.19</v>
      </c>
      <c r="G35" s="39">
        <f t="shared" si="3"/>
        <v>93.427445436275249</v>
      </c>
      <c r="H35" s="52">
        <v>19.018890153852691</v>
      </c>
      <c r="I35" s="39">
        <f t="shared" si="4"/>
        <v>35.645252720045107</v>
      </c>
      <c r="J35" s="30">
        <v>10</v>
      </c>
      <c r="K35" s="26">
        <f t="shared" si="0"/>
        <v>1.8311664530305805E-3</v>
      </c>
      <c r="L35" s="27">
        <f t="shared" si="5"/>
        <v>6.1644170301441585</v>
      </c>
      <c r="M35" s="37">
        <v>5.2083333333333348</v>
      </c>
      <c r="N35" s="39">
        <f t="shared" si="6"/>
        <v>18.890074706510156</v>
      </c>
      <c r="O35" s="18">
        <f t="shared" si="1"/>
        <v>225.05672968262752</v>
      </c>
      <c r="R35" s="22"/>
      <c r="S35" s="23"/>
      <c r="T35" s="23"/>
    </row>
    <row r="36" spans="2:20" ht="16.5" customHeight="1" x14ac:dyDescent="0.2">
      <c r="B36" s="17" t="s">
        <v>77</v>
      </c>
      <c r="C36" s="49">
        <v>1399</v>
      </c>
      <c r="D36" s="49">
        <v>49767</v>
      </c>
      <c r="E36" s="39">
        <f t="shared" si="2"/>
        <v>59.488114779013927</v>
      </c>
      <c r="F36" s="50">
        <v>201210.41</v>
      </c>
      <c r="G36" s="39">
        <f t="shared" si="3"/>
        <v>69.064122598393467</v>
      </c>
      <c r="H36" s="50">
        <v>10.234191297853609</v>
      </c>
      <c r="I36" s="39">
        <f t="shared" si="4"/>
        <v>8.454194523243789</v>
      </c>
      <c r="J36" s="30">
        <v>0</v>
      </c>
      <c r="K36" s="26">
        <f t="shared" si="0"/>
        <v>0</v>
      </c>
      <c r="L36" s="27">
        <f t="shared" si="5"/>
        <v>0</v>
      </c>
      <c r="M36" s="37">
        <v>3.7999999999999994</v>
      </c>
      <c r="N36" s="39">
        <f t="shared" si="6"/>
        <v>0.85378868729987911</v>
      </c>
      <c r="O36" s="18">
        <f t="shared" si="1"/>
        <v>137.86022058795103</v>
      </c>
      <c r="R36" s="22"/>
      <c r="S36" s="23"/>
      <c r="T36" s="23"/>
    </row>
    <row r="37" spans="2:20" ht="16.5" customHeight="1" x14ac:dyDescent="0.2">
      <c r="B37" s="17" t="s">
        <v>78</v>
      </c>
      <c r="C37" s="49">
        <v>12425</v>
      </c>
      <c r="D37" s="49">
        <v>37212</v>
      </c>
      <c r="E37" s="39">
        <f t="shared" si="2"/>
        <v>74.753480454738892</v>
      </c>
      <c r="F37" s="50">
        <v>40152.99</v>
      </c>
      <c r="G37" s="39">
        <f t="shared" si="3"/>
        <v>94.946778117823186</v>
      </c>
      <c r="H37" s="50">
        <v>20.16164014423028</v>
      </c>
      <c r="I37" s="39">
        <f t="shared" si="4"/>
        <v>39.182378124353264</v>
      </c>
      <c r="J37" s="30">
        <v>22</v>
      </c>
      <c r="K37" s="26">
        <f t="shared" si="0"/>
        <v>1.7706237424547284E-3</v>
      </c>
      <c r="L37" s="27">
        <f t="shared" si="5"/>
        <v>5.9606067672883665</v>
      </c>
      <c r="M37" s="37">
        <v>5.05</v>
      </c>
      <c r="N37" s="39">
        <f t="shared" si="6"/>
        <v>16.862326574172886</v>
      </c>
      <c r="O37" s="18">
        <f t="shared" si="1"/>
        <v>231.70557003837658</v>
      </c>
      <c r="R37" s="22"/>
      <c r="S37" s="23"/>
      <c r="T37" s="23"/>
    </row>
    <row r="38" spans="2:20" ht="16.5" customHeight="1" x14ac:dyDescent="0.2">
      <c r="B38" s="17" t="s">
        <v>79</v>
      </c>
      <c r="C38" s="49">
        <v>14217</v>
      </c>
      <c r="D38" s="49">
        <v>43611</v>
      </c>
      <c r="E38" s="39">
        <f t="shared" si="2"/>
        <v>66.973068271627454</v>
      </c>
      <c r="F38" s="50">
        <v>55396.51</v>
      </c>
      <c r="G38" s="39">
        <f t="shared" si="3"/>
        <v>92.497075539304689</v>
      </c>
      <c r="H38" s="50">
        <v>21.415807546946883</v>
      </c>
      <c r="I38" s="39">
        <f t="shared" si="4"/>
        <v>43.064371052603725</v>
      </c>
      <c r="J38" s="30">
        <v>16</v>
      </c>
      <c r="K38" s="26">
        <f t="shared" ref="K38:K69" si="7">SUM(J38/C38)</f>
        <v>1.1254132376732082E-3</v>
      </c>
      <c r="L38" s="27">
        <f t="shared" si="5"/>
        <v>3.7885777760840971</v>
      </c>
      <c r="M38" s="37">
        <v>5.2250000000000005</v>
      </c>
      <c r="N38" s="39">
        <f t="shared" si="6"/>
        <v>19.103521878335116</v>
      </c>
      <c r="O38" s="18">
        <f t="shared" ref="O38:O69" si="8">SUM(E38+G38+I38+L38+N38)</f>
        <v>225.4266145179551</v>
      </c>
      <c r="R38" s="22"/>
      <c r="S38" s="23"/>
      <c r="T38" s="23"/>
    </row>
    <row r="39" spans="2:20" ht="16.5" customHeight="1" x14ac:dyDescent="0.2">
      <c r="B39" s="17" t="s">
        <v>80</v>
      </c>
      <c r="C39" s="49">
        <v>82807</v>
      </c>
      <c r="D39" s="49">
        <v>30815</v>
      </c>
      <c r="E39" s="39">
        <f t="shared" si="2"/>
        <v>82.531460879080797</v>
      </c>
      <c r="F39" s="50">
        <v>34542.47</v>
      </c>
      <c r="G39" s="39">
        <f t="shared" si="3"/>
        <v>95.848414046455787</v>
      </c>
      <c r="H39" s="50">
        <v>19.243120715271068</v>
      </c>
      <c r="I39" s="39">
        <f t="shared" si="4"/>
        <v>36.339307956880553</v>
      </c>
      <c r="J39" s="30">
        <v>193</v>
      </c>
      <c r="K39" s="26">
        <f t="shared" si="7"/>
        <v>2.3307208327798374E-3</v>
      </c>
      <c r="L39" s="27">
        <f t="shared" si="5"/>
        <v>7.8461109694979037</v>
      </c>
      <c r="M39" s="37">
        <v>5.0083333333333329</v>
      </c>
      <c r="N39" s="39">
        <f t="shared" si="6"/>
        <v>16.328708644610447</v>
      </c>
      <c r="O39" s="18">
        <f t="shared" si="8"/>
        <v>238.8940024965255</v>
      </c>
      <c r="R39" s="22"/>
      <c r="S39" s="23"/>
      <c r="T39" s="23"/>
    </row>
    <row r="40" spans="2:20" ht="16.5" customHeight="1" x14ac:dyDescent="0.2">
      <c r="B40" s="17" t="s">
        <v>81</v>
      </c>
      <c r="C40" s="49">
        <v>21114</v>
      </c>
      <c r="D40" s="49">
        <v>94301</v>
      </c>
      <c r="E40" s="39">
        <f t="shared" si="2"/>
        <v>5.3401422578880187</v>
      </c>
      <c r="F40" s="50">
        <v>522422.51</v>
      </c>
      <c r="G40" s="39">
        <f t="shared" si="3"/>
        <v>17.443885958736558</v>
      </c>
      <c r="H40" s="51">
        <v>9.6738371127068863</v>
      </c>
      <c r="I40" s="39">
        <f t="shared" si="4"/>
        <v>6.7197442581967834</v>
      </c>
      <c r="J40" s="30">
        <v>4</v>
      </c>
      <c r="K40" s="26">
        <f t="shared" si="7"/>
        <v>1.894477597802406E-4</v>
      </c>
      <c r="L40" s="27">
        <f t="shared" si="5"/>
        <v>0.63775469170440935</v>
      </c>
      <c r="M40" s="37">
        <v>4.7416666666666663</v>
      </c>
      <c r="N40" s="39">
        <f t="shared" si="6"/>
        <v>12.913553895410876</v>
      </c>
      <c r="O40" s="18">
        <f t="shared" si="8"/>
        <v>43.055081061936647</v>
      </c>
      <c r="R40" s="22"/>
      <c r="S40" s="23"/>
      <c r="T40" s="23"/>
    </row>
    <row r="41" spans="2:20" ht="16.5" customHeight="1" x14ac:dyDescent="0.2">
      <c r="B41" s="17" t="s">
        <v>82</v>
      </c>
      <c r="C41" s="49">
        <v>4603</v>
      </c>
      <c r="D41" s="49">
        <v>40988</v>
      </c>
      <c r="E41" s="39">
        <f t="shared" si="2"/>
        <v>70.162319897866126</v>
      </c>
      <c r="F41" s="50">
        <v>61587.48</v>
      </c>
      <c r="G41" s="39">
        <f t="shared" si="3"/>
        <v>91.502158671512291</v>
      </c>
      <c r="H41" s="50">
        <v>17.522624942506564</v>
      </c>
      <c r="I41" s="39">
        <f t="shared" si="4"/>
        <v>31.013900512475928</v>
      </c>
      <c r="J41" s="30">
        <v>4</v>
      </c>
      <c r="K41" s="26">
        <f t="shared" si="7"/>
        <v>8.6899847925266127E-4</v>
      </c>
      <c r="L41" s="27">
        <f t="shared" si="5"/>
        <v>2.9253861743747338</v>
      </c>
      <c r="M41" s="37">
        <v>5.166666666666667</v>
      </c>
      <c r="N41" s="39">
        <f t="shared" si="6"/>
        <v>18.356456776947709</v>
      </c>
      <c r="O41" s="18">
        <f t="shared" si="8"/>
        <v>213.96022203317679</v>
      </c>
      <c r="R41" s="22"/>
      <c r="S41" s="23"/>
      <c r="T41" s="23"/>
    </row>
    <row r="42" spans="2:20" ht="16.5" customHeight="1" x14ac:dyDescent="0.2">
      <c r="B42" s="17" t="s">
        <v>16</v>
      </c>
      <c r="C42" s="49">
        <v>12830</v>
      </c>
      <c r="D42" s="49">
        <v>26797</v>
      </c>
      <c r="E42" s="39">
        <f t="shared" si="2"/>
        <v>87.416864247066684</v>
      </c>
      <c r="F42" s="50">
        <v>22570.58</v>
      </c>
      <c r="G42" s="39">
        <f t="shared" si="3"/>
        <v>97.772350893243129</v>
      </c>
      <c r="H42" s="52">
        <v>24.814024464893059</v>
      </c>
      <c r="I42" s="39">
        <f t="shared" si="4"/>
        <v>53.582786708722473</v>
      </c>
      <c r="J42" s="30">
        <v>99</v>
      </c>
      <c r="K42" s="26">
        <f t="shared" si="7"/>
        <v>7.7162899454403739E-3</v>
      </c>
      <c r="L42" s="27">
        <f t="shared" si="5"/>
        <v>25.976026958379638</v>
      </c>
      <c r="M42" s="37">
        <v>7.458333333333333</v>
      </c>
      <c r="N42" s="39">
        <f t="shared" si="6"/>
        <v>47.705442902881536</v>
      </c>
      <c r="O42" s="18">
        <f t="shared" si="8"/>
        <v>312.45347171029346</v>
      </c>
      <c r="R42" s="22"/>
      <c r="S42" s="23"/>
      <c r="T42" s="23"/>
    </row>
    <row r="43" spans="2:20" ht="16.5" customHeight="1" x14ac:dyDescent="0.2">
      <c r="B43" s="17" t="s">
        <v>83</v>
      </c>
      <c r="C43" s="49">
        <v>7368</v>
      </c>
      <c r="D43" s="49">
        <v>45732</v>
      </c>
      <c r="E43" s="39">
        <f t="shared" si="2"/>
        <v>64.39418809654083</v>
      </c>
      <c r="F43" s="50">
        <v>64667.01</v>
      </c>
      <c r="G43" s="39">
        <f t="shared" si="3"/>
        <v>91.007264278247149</v>
      </c>
      <c r="H43" s="50">
        <v>22.909641370626542</v>
      </c>
      <c r="I43" s="39">
        <f t="shared" si="4"/>
        <v>47.6881974468671</v>
      </c>
      <c r="J43" s="30">
        <v>5</v>
      </c>
      <c r="K43" s="26">
        <f t="shared" si="7"/>
        <v>6.7861020629750269E-4</v>
      </c>
      <c r="L43" s="27">
        <f t="shared" si="5"/>
        <v>2.2844653502726144</v>
      </c>
      <c r="M43" s="37">
        <v>4.3499999999999996</v>
      </c>
      <c r="N43" s="39">
        <f t="shared" si="6"/>
        <v>7.8975453575240033</v>
      </c>
      <c r="O43" s="18">
        <f t="shared" si="8"/>
        <v>213.27166052945171</v>
      </c>
      <c r="R43" s="22"/>
      <c r="S43" s="23"/>
      <c r="T43" s="23"/>
    </row>
    <row r="44" spans="2:20" ht="16.5" customHeight="1" x14ac:dyDescent="0.2">
      <c r="B44" s="17" t="s">
        <v>85</v>
      </c>
      <c r="C44" s="49">
        <v>5184</v>
      </c>
      <c r="D44" s="49">
        <v>42999</v>
      </c>
      <c r="E44" s="39">
        <f t="shared" si="2"/>
        <v>67.717186455103658</v>
      </c>
      <c r="F44" s="50">
        <v>64291.22</v>
      </c>
      <c r="G44" s="39">
        <f t="shared" si="3"/>
        <v>91.067655430158354</v>
      </c>
      <c r="H44" s="50">
        <v>20.520820454615333</v>
      </c>
      <c r="I44" s="39">
        <f t="shared" si="4"/>
        <v>40.294139936900272</v>
      </c>
      <c r="J44" s="30">
        <v>4</v>
      </c>
      <c r="K44" s="26">
        <f t="shared" si="7"/>
        <v>7.716049382716049E-4</v>
      </c>
      <c r="L44" s="27">
        <f t="shared" si="5"/>
        <v>2.5975217130877506</v>
      </c>
      <c r="M44" s="37">
        <v>4.5166666666666657</v>
      </c>
      <c r="N44" s="39">
        <f t="shared" si="6"/>
        <v>10.032017075773728</v>
      </c>
      <c r="O44" s="18">
        <f t="shared" si="8"/>
        <v>211.70852061102377</v>
      </c>
      <c r="R44" s="22"/>
      <c r="S44" s="23"/>
      <c r="T44" s="23"/>
    </row>
    <row r="45" spans="2:20" ht="16.5" customHeight="1" x14ac:dyDescent="0.2">
      <c r="B45" s="17" t="s">
        <v>86</v>
      </c>
      <c r="C45" s="49">
        <v>9158</v>
      </c>
      <c r="D45" s="49">
        <v>39821</v>
      </c>
      <c r="E45" s="39">
        <f t="shared" si="2"/>
        <v>71.58125113988693</v>
      </c>
      <c r="F45" s="50">
        <v>54458.720000000001</v>
      </c>
      <c r="G45" s="39">
        <f t="shared" si="3"/>
        <v>92.647782631964972</v>
      </c>
      <c r="H45" s="50">
        <v>17.194738412115356</v>
      </c>
      <c r="I45" s="39">
        <f t="shared" si="4"/>
        <v>29.999001552823358</v>
      </c>
      <c r="J45" s="30">
        <v>12</v>
      </c>
      <c r="K45" s="26">
        <f t="shared" si="7"/>
        <v>1.3103297663245249E-3</v>
      </c>
      <c r="L45" s="27">
        <f t="shared" si="5"/>
        <v>4.4110785850557654</v>
      </c>
      <c r="M45" s="37">
        <v>5.458333333333333</v>
      </c>
      <c r="N45" s="39">
        <f t="shared" si="6"/>
        <v>22.091782283884733</v>
      </c>
      <c r="O45" s="18">
        <f t="shared" si="8"/>
        <v>220.73089619361576</v>
      </c>
      <c r="R45" s="22"/>
      <c r="S45" s="23"/>
      <c r="T45" s="23"/>
    </row>
    <row r="46" spans="2:20" ht="16.5" customHeight="1" x14ac:dyDescent="0.2">
      <c r="B46" s="17" t="s">
        <v>40</v>
      </c>
      <c r="C46" s="49">
        <v>12940</v>
      </c>
      <c r="D46" s="49">
        <v>40502</v>
      </c>
      <c r="E46" s="39">
        <f t="shared" si="2"/>
        <v>70.753237278861931</v>
      </c>
      <c r="F46" s="50">
        <v>48647.82</v>
      </c>
      <c r="G46" s="39">
        <f t="shared" si="3"/>
        <v>93.581620532496686</v>
      </c>
      <c r="H46" s="50">
        <v>19.132246645099904</v>
      </c>
      <c r="I46" s="39">
        <f t="shared" si="4"/>
        <v>35.996122226332538</v>
      </c>
      <c r="J46" s="30">
        <v>19</v>
      </c>
      <c r="K46" s="26">
        <f t="shared" si="7"/>
        <v>1.4683153013910356E-3</v>
      </c>
      <c r="L46" s="27">
        <f t="shared" si="5"/>
        <v>4.9429192166207709</v>
      </c>
      <c r="M46" s="37">
        <v>4.8250000000000002</v>
      </c>
      <c r="N46" s="39">
        <f t="shared" si="6"/>
        <v>13.980789754535753</v>
      </c>
      <c r="O46" s="18">
        <f t="shared" si="8"/>
        <v>219.25468900884769</v>
      </c>
      <c r="R46" s="22"/>
      <c r="S46" s="23"/>
      <c r="T46" s="23"/>
    </row>
    <row r="47" spans="2:20" ht="16.5" customHeight="1" x14ac:dyDescent="0.2">
      <c r="B47" s="17" t="s">
        <v>10</v>
      </c>
      <c r="C47" s="49">
        <v>51272</v>
      </c>
      <c r="D47" s="49">
        <v>25549</v>
      </c>
      <c r="E47" s="39">
        <f t="shared" si="2"/>
        <v>88.934281719253448</v>
      </c>
      <c r="F47" s="50">
        <v>19434.71</v>
      </c>
      <c r="G47" s="39">
        <f t="shared" si="3"/>
        <v>98.276299379216113</v>
      </c>
      <c r="H47" s="50">
        <v>29.916580066783009</v>
      </c>
      <c r="I47" s="39">
        <f t="shared" si="4"/>
        <v>69.376599177166497</v>
      </c>
      <c r="J47" s="30">
        <v>590</v>
      </c>
      <c r="K47" s="26">
        <f t="shared" si="7"/>
        <v>1.1507255422062724E-2</v>
      </c>
      <c r="L47" s="27">
        <f t="shared" si="5"/>
        <v>38.737888178643658</v>
      </c>
      <c r="M47" s="37">
        <v>8.0833333333333321</v>
      </c>
      <c r="N47" s="39">
        <f t="shared" si="6"/>
        <v>55.709711846318022</v>
      </c>
      <c r="O47" s="18">
        <f t="shared" si="8"/>
        <v>351.03478030059779</v>
      </c>
      <c r="R47" s="22"/>
      <c r="S47" s="23"/>
      <c r="T47" s="23"/>
    </row>
    <row r="48" spans="2:20" ht="16.5" customHeight="1" x14ac:dyDescent="0.2">
      <c r="B48" s="17" t="s">
        <v>17</v>
      </c>
      <c r="C48" s="49">
        <v>29190</v>
      </c>
      <c r="D48" s="49">
        <v>30618</v>
      </c>
      <c r="E48" s="39">
        <f t="shared" si="2"/>
        <v>82.770989117879509</v>
      </c>
      <c r="F48" s="50">
        <v>29960.53</v>
      </c>
      <c r="G48" s="39">
        <f t="shared" si="3"/>
        <v>96.584752518975066</v>
      </c>
      <c r="H48" s="50">
        <v>21.508374033153085</v>
      </c>
      <c r="I48" s="39">
        <f t="shared" si="4"/>
        <v>43.350889777350602</v>
      </c>
      <c r="J48" s="30">
        <v>160</v>
      </c>
      <c r="K48" s="26">
        <f t="shared" si="7"/>
        <v>5.4813292223364167E-3</v>
      </c>
      <c r="L48" s="27">
        <f t="shared" si="5"/>
        <v>18.452281686395207</v>
      </c>
      <c r="M48" s="37">
        <v>7.0083333333333329</v>
      </c>
      <c r="N48" s="39">
        <f t="shared" si="6"/>
        <v>41.942369263607254</v>
      </c>
      <c r="O48" s="18">
        <f t="shared" si="8"/>
        <v>283.10128236420763</v>
      </c>
      <c r="R48" s="22"/>
      <c r="S48" s="23"/>
      <c r="T48" s="23"/>
    </row>
    <row r="49" spans="2:20" ht="16.5" customHeight="1" x14ac:dyDescent="0.2">
      <c r="B49" s="17" t="s">
        <v>87</v>
      </c>
      <c r="C49" s="49">
        <v>18892</v>
      </c>
      <c r="D49" s="49">
        <v>37972</v>
      </c>
      <c r="E49" s="39">
        <f t="shared" si="2"/>
        <v>73.829412122317464</v>
      </c>
      <c r="F49" s="50">
        <v>59572.34</v>
      </c>
      <c r="G49" s="39">
        <f t="shared" si="3"/>
        <v>91.826000779770482</v>
      </c>
      <c r="H49" s="50">
        <v>15.843434271743167</v>
      </c>
      <c r="I49" s="39">
        <f t="shared" si="4"/>
        <v>25.816343715059613</v>
      </c>
      <c r="J49" s="30">
        <v>23</v>
      </c>
      <c r="K49" s="26">
        <f t="shared" si="7"/>
        <v>1.2174465382172347E-3</v>
      </c>
      <c r="L49" s="27">
        <f t="shared" si="5"/>
        <v>4.0983975875354473</v>
      </c>
      <c r="M49" s="37">
        <v>5.7250000000000005</v>
      </c>
      <c r="N49" s="39">
        <f t="shared" si="6"/>
        <v>25.506937033084316</v>
      </c>
      <c r="O49" s="18">
        <f t="shared" si="8"/>
        <v>221.07709123776735</v>
      </c>
      <c r="R49" s="22"/>
      <c r="S49" s="23"/>
      <c r="T49" s="23"/>
    </row>
    <row r="50" spans="2:20" ht="16.5" customHeight="1" x14ac:dyDescent="0.2">
      <c r="B50" s="17" t="s">
        <v>43</v>
      </c>
      <c r="C50" s="49">
        <v>11387</v>
      </c>
      <c r="D50" s="49">
        <v>33078</v>
      </c>
      <c r="E50" s="39">
        <f t="shared" si="2"/>
        <v>79.779925831357531</v>
      </c>
      <c r="F50" s="50">
        <v>38656.14</v>
      </c>
      <c r="G50" s="39">
        <f t="shared" si="3"/>
        <v>95.187328679941089</v>
      </c>
      <c r="H50" s="50">
        <v>20.606991556521102</v>
      </c>
      <c r="I50" s="39">
        <f t="shared" si="4"/>
        <v>40.56086318891046</v>
      </c>
      <c r="J50" s="30">
        <v>44</v>
      </c>
      <c r="K50" s="26">
        <f t="shared" si="7"/>
        <v>3.8640555018881182E-3</v>
      </c>
      <c r="L50" s="27">
        <f t="shared" si="5"/>
        <v>13.007910614482823</v>
      </c>
      <c r="M50" s="37">
        <v>6.458333333333333</v>
      </c>
      <c r="N50" s="39">
        <f t="shared" si="6"/>
        <v>34.898612593383135</v>
      </c>
      <c r="O50" s="18">
        <f t="shared" si="8"/>
        <v>263.43464090807504</v>
      </c>
      <c r="R50" s="22"/>
      <c r="S50" s="23"/>
      <c r="T50" s="23"/>
    </row>
    <row r="51" spans="2:20" ht="16.5" customHeight="1" x14ac:dyDescent="0.2">
      <c r="B51" s="17" t="s">
        <v>84</v>
      </c>
      <c r="C51" s="49">
        <v>1730</v>
      </c>
      <c r="D51" s="49">
        <v>39041</v>
      </c>
      <c r="E51" s="39">
        <f t="shared" si="2"/>
        <v>72.529637060003651</v>
      </c>
      <c r="F51" s="50">
        <v>42522.38</v>
      </c>
      <c r="G51" s="39">
        <f t="shared" si="3"/>
        <v>94.566006433034119</v>
      </c>
      <c r="H51" s="50">
        <v>18.855981267588195</v>
      </c>
      <c r="I51" s="39">
        <f t="shared" si="4"/>
        <v>35.141004927399486</v>
      </c>
      <c r="J51" s="30">
        <v>1</v>
      </c>
      <c r="K51" s="26">
        <f t="shared" si="7"/>
        <v>5.7803468208092489E-4</v>
      </c>
      <c r="L51" s="27">
        <f t="shared" si="5"/>
        <v>1.9458890983593786</v>
      </c>
      <c r="M51" s="37">
        <v>4.9333333333333336</v>
      </c>
      <c r="N51" s="39">
        <f t="shared" si="6"/>
        <v>15.36819637139808</v>
      </c>
      <c r="O51" s="18">
        <f t="shared" si="8"/>
        <v>219.55073389019469</v>
      </c>
      <c r="R51" s="22"/>
      <c r="S51" s="23"/>
      <c r="T51" s="23"/>
    </row>
    <row r="52" spans="2:20" ht="16.5" customHeight="1" x14ac:dyDescent="0.2">
      <c r="B52" s="17" t="s">
        <v>88</v>
      </c>
      <c r="C52" s="49">
        <v>7603</v>
      </c>
      <c r="D52" s="49">
        <v>62493</v>
      </c>
      <c r="E52" s="39">
        <f t="shared" si="2"/>
        <v>44.014833728494132</v>
      </c>
      <c r="F52" s="50">
        <v>156834.35</v>
      </c>
      <c r="G52" s="39">
        <f t="shared" si="3"/>
        <v>76.195556060382017</v>
      </c>
      <c r="H52" s="50">
        <v>20.231658467547408</v>
      </c>
      <c r="I52" s="39">
        <f t="shared" si="4"/>
        <v>39.399104085637447</v>
      </c>
      <c r="J52" s="30">
        <v>1</v>
      </c>
      <c r="K52" s="26">
        <f t="shared" si="7"/>
        <v>1.3152702880441932E-4</v>
      </c>
      <c r="L52" s="27">
        <f t="shared" si="5"/>
        <v>0.44277102987790679</v>
      </c>
      <c r="M52" s="37">
        <v>4.3999999999999995</v>
      </c>
      <c r="N52" s="39">
        <f t="shared" si="6"/>
        <v>8.5378868729989215</v>
      </c>
      <c r="O52" s="18">
        <f t="shared" si="8"/>
        <v>168.59015177739042</v>
      </c>
      <c r="R52" s="22"/>
      <c r="S52" s="23"/>
      <c r="T52" s="23"/>
    </row>
    <row r="53" spans="2:20" ht="16.5" customHeight="1" x14ac:dyDescent="0.2">
      <c r="B53" s="17" t="s">
        <v>89</v>
      </c>
      <c r="C53" s="49">
        <v>15779</v>
      </c>
      <c r="D53" s="49">
        <v>40231</v>
      </c>
      <c r="E53" s="39">
        <f t="shared" si="2"/>
        <v>71.082740592133263</v>
      </c>
      <c r="F53" s="50">
        <v>45876.63</v>
      </c>
      <c r="G53" s="39">
        <f t="shared" si="3"/>
        <v>94.026963293785712</v>
      </c>
      <c r="H53" s="50">
        <v>19.883253707155664</v>
      </c>
      <c r="I53" s="39">
        <f t="shared" si="4"/>
        <v>38.320695562915567</v>
      </c>
      <c r="J53" s="30">
        <v>20</v>
      </c>
      <c r="K53" s="26">
        <f t="shared" si="7"/>
        <v>1.2675074466062489E-3</v>
      </c>
      <c r="L53" s="27">
        <f t="shared" si="5"/>
        <v>4.2669220358219473</v>
      </c>
      <c r="M53" s="37">
        <v>5.0666666666666673</v>
      </c>
      <c r="N53" s="39">
        <f t="shared" si="6"/>
        <v>17.075773745997871</v>
      </c>
      <c r="O53" s="18">
        <f t="shared" si="8"/>
        <v>224.77309523065438</v>
      </c>
      <c r="R53" s="22"/>
      <c r="S53" s="23"/>
      <c r="T53" s="23"/>
    </row>
    <row r="54" spans="2:20" ht="16.5" customHeight="1" x14ac:dyDescent="0.2">
      <c r="B54" s="17" t="s">
        <v>37</v>
      </c>
      <c r="C54" s="49">
        <v>44660</v>
      </c>
      <c r="D54" s="49">
        <v>29866</v>
      </c>
      <c r="E54" s="39">
        <f t="shared" si="2"/>
        <v>83.685330415222808</v>
      </c>
      <c r="F54" s="50">
        <v>27525.26</v>
      </c>
      <c r="G54" s="39">
        <f t="shared" si="3"/>
        <v>96.976111417601416</v>
      </c>
      <c r="H54" s="50">
        <v>19.431915829535825</v>
      </c>
      <c r="I54" s="39">
        <f t="shared" si="4"/>
        <v>36.923680742265113</v>
      </c>
      <c r="J54" s="30">
        <v>207</v>
      </c>
      <c r="K54" s="26">
        <f t="shared" si="7"/>
        <v>4.6350201522615316E-3</v>
      </c>
      <c r="L54" s="27">
        <f t="shared" si="5"/>
        <v>15.603276869983812</v>
      </c>
      <c r="M54" s="37">
        <v>6.0166666666666666</v>
      </c>
      <c r="N54" s="39">
        <f t="shared" si="6"/>
        <v>29.24226254002134</v>
      </c>
      <c r="O54" s="18">
        <f t="shared" si="8"/>
        <v>262.43066198509445</v>
      </c>
      <c r="R54" s="22"/>
      <c r="S54" s="23"/>
      <c r="T54" s="23"/>
    </row>
    <row r="55" spans="2:20" ht="16.5" customHeight="1" x14ac:dyDescent="0.2">
      <c r="B55" s="17" t="s">
        <v>90</v>
      </c>
      <c r="C55" s="49">
        <v>6648</v>
      </c>
      <c r="D55" s="49">
        <v>58309</v>
      </c>
      <c r="E55" s="39">
        <f t="shared" si="2"/>
        <v>49.102073074351026</v>
      </c>
      <c r="F55" s="50">
        <v>130959.5</v>
      </c>
      <c r="G55" s="39">
        <f t="shared" si="3"/>
        <v>80.353761433142338</v>
      </c>
      <c r="H55" s="52">
        <v>14.043562752948272</v>
      </c>
      <c r="I55" s="39">
        <f t="shared" si="4"/>
        <v>20.245246513372877</v>
      </c>
      <c r="J55" s="30">
        <v>3</v>
      </c>
      <c r="K55" s="26">
        <f t="shared" si="7"/>
        <v>4.512635379061372E-4</v>
      </c>
      <c r="L55" s="27">
        <f t="shared" si="5"/>
        <v>1.5191282220946412</v>
      </c>
      <c r="M55" s="37">
        <v>5.083333333333333</v>
      </c>
      <c r="N55" s="39">
        <f t="shared" si="6"/>
        <v>17.289220917822831</v>
      </c>
      <c r="O55" s="18">
        <f t="shared" si="8"/>
        <v>168.50943016078372</v>
      </c>
      <c r="R55" s="22"/>
      <c r="S55" s="23"/>
      <c r="T55" s="23"/>
    </row>
    <row r="56" spans="2:20" ht="16.5" customHeight="1" x14ac:dyDescent="0.2">
      <c r="B56" s="17" t="s">
        <v>91</v>
      </c>
      <c r="C56" s="49">
        <v>60450</v>
      </c>
      <c r="D56" s="49">
        <v>60556</v>
      </c>
      <c r="E56" s="39">
        <f t="shared" si="2"/>
        <v>46.369992096783996</v>
      </c>
      <c r="F56" s="50">
        <v>157673.54</v>
      </c>
      <c r="G56" s="39">
        <f t="shared" si="3"/>
        <v>76.06069443348305</v>
      </c>
      <c r="H56" s="50">
        <v>16.132511560759042</v>
      </c>
      <c r="I56" s="39">
        <f t="shared" si="4"/>
        <v>26.711117402564721</v>
      </c>
      <c r="J56" s="30">
        <v>30</v>
      </c>
      <c r="K56" s="26">
        <f t="shared" si="7"/>
        <v>4.9627791563275434E-4</v>
      </c>
      <c r="L56" s="27">
        <f t="shared" si="5"/>
        <v>1.6706640894102853</v>
      </c>
      <c r="M56" s="37">
        <v>5.15</v>
      </c>
      <c r="N56" s="39">
        <f t="shared" si="6"/>
        <v>18.143009605122735</v>
      </c>
      <c r="O56" s="18">
        <f t="shared" si="8"/>
        <v>168.95547762736479</v>
      </c>
      <c r="R56" s="22"/>
      <c r="S56" s="23"/>
      <c r="T56" s="23"/>
    </row>
    <row r="57" spans="2:20" ht="16.5" customHeight="1" x14ac:dyDescent="0.2">
      <c r="B57" s="17" t="s">
        <v>92</v>
      </c>
      <c r="C57" s="49">
        <v>25529</v>
      </c>
      <c r="D57" s="49">
        <v>50895</v>
      </c>
      <c r="E57" s="39">
        <f t="shared" si="2"/>
        <v>58.116602832998964</v>
      </c>
      <c r="F57" s="50">
        <v>107342.62</v>
      </c>
      <c r="G57" s="39">
        <f t="shared" si="3"/>
        <v>84.14910081883292</v>
      </c>
      <c r="H57" s="50">
        <v>15.473974132269358</v>
      </c>
      <c r="I57" s="39">
        <f t="shared" si="4"/>
        <v>24.672763005179018</v>
      </c>
      <c r="J57" s="30">
        <v>34</v>
      </c>
      <c r="K57" s="26">
        <f t="shared" si="7"/>
        <v>1.3318187159700732E-3</v>
      </c>
      <c r="L57" s="27">
        <f t="shared" si="5"/>
        <v>4.4834187302870712</v>
      </c>
      <c r="M57" s="37">
        <v>4.3666666666666663</v>
      </c>
      <c r="N57" s="39">
        <f t="shared" si="6"/>
        <v>8.1109925293489766</v>
      </c>
      <c r="O57" s="18">
        <f t="shared" si="8"/>
        <v>179.53287791664692</v>
      </c>
      <c r="R57" s="22"/>
      <c r="S57" s="23"/>
      <c r="T57" s="23"/>
    </row>
    <row r="58" spans="2:20" ht="16.5" customHeight="1" x14ac:dyDescent="0.2">
      <c r="B58" s="17" t="s">
        <v>93</v>
      </c>
      <c r="C58" s="49">
        <v>1991</v>
      </c>
      <c r="D58" s="49">
        <v>35834</v>
      </c>
      <c r="E58" s="39">
        <f t="shared" si="2"/>
        <v>76.428962246945105</v>
      </c>
      <c r="F58" s="50">
        <v>50975.56</v>
      </c>
      <c r="G58" s="39">
        <f t="shared" si="3"/>
        <v>93.207542191003327</v>
      </c>
      <c r="H58" s="50">
        <v>15.898715106829675</v>
      </c>
      <c r="I58" s="39">
        <f t="shared" si="4"/>
        <v>25.987453098391349</v>
      </c>
      <c r="J58" s="30">
        <v>3</v>
      </c>
      <c r="K58" s="26">
        <f t="shared" si="7"/>
        <v>1.5067805123053742E-3</v>
      </c>
      <c r="L58" s="27">
        <f t="shared" si="5"/>
        <v>5.0724080464516197</v>
      </c>
      <c r="M58" s="37">
        <v>6.3166666666666655</v>
      </c>
      <c r="N58" s="39">
        <f t="shared" si="6"/>
        <v>33.08431163287085</v>
      </c>
      <c r="O58" s="18">
        <f t="shared" si="8"/>
        <v>233.78067721566222</v>
      </c>
      <c r="R58" s="22"/>
      <c r="S58" s="23"/>
      <c r="T58" s="23"/>
    </row>
    <row r="59" spans="2:20" ht="16.5" customHeight="1" x14ac:dyDescent="0.2">
      <c r="B59" s="17" t="s">
        <v>94</v>
      </c>
      <c r="C59" s="49">
        <v>34698</v>
      </c>
      <c r="D59" s="49">
        <v>51179</v>
      </c>
      <c r="E59" s="39">
        <f t="shared" si="2"/>
        <v>57.771293087725702</v>
      </c>
      <c r="F59" s="50">
        <v>85830.02</v>
      </c>
      <c r="G59" s="39">
        <f t="shared" si="3"/>
        <v>87.606272895271772</v>
      </c>
      <c r="H59" s="50">
        <v>22.340140647201505</v>
      </c>
      <c r="I59" s="39">
        <f t="shared" si="4"/>
        <v>45.925436131128237</v>
      </c>
      <c r="J59" s="30">
        <v>37</v>
      </c>
      <c r="K59" s="26">
        <f t="shared" si="7"/>
        <v>1.0663438814917285E-3</v>
      </c>
      <c r="L59" s="27">
        <f t="shared" si="5"/>
        <v>3.5897273959877749</v>
      </c>
      <c r="M59" s="37">
        <v>4.1916666666666673</v>
      </c>
      <c r="N59" s="39">
        <f t="shared" si="6"/>
        <v>5.8697972251867698</v>
      </c>
      <c r="O59" s="18">
        <f t="shared" si="8"/>
        <v>200.76252673530027</v>
      </c>
      <c r="R59" s="22"/>
      <c r="S59" s="23"/>
      <c r="T59" s="23"/>
    </row>
    <row r="60" spans="2:20" ht="16.5" customHeight="1" x14ac:dyDescent="0.2">
      <c r="B60" s="17" t="s">
        <v>95</v>
      </c>
      <c r="C60" s="49">
        <v>2952</v>
      </c>
      <c r="D60" s="49">
        <v>42065</v>
      </c>
      <c r="E60" s="39">
        <f t="shared" si="2"/>
        <v>68.852817800474185</v>
      </c>
      <c r="F60" s="50">
        <v>105297.12</v>
      </c>
      <c r="G60" s="39">
        <f t="shared" si="3"/>
        <v>84.477821916345803</v>
      </c>
      <c r="H60" s="50">
        <v>12.643631008910477</v>
      </c>
      <c r="I60" s="39">
        <f t="shared" si="4"/>
        <v>15.912072872743613</v>
      </c>
      <c r="J60" s="30">
        <v>3</v>
      </c>
      <c r="K60" s="26">
        <f t="shared" si="7"/>
        <v>1.0162601626016261E-3</v>
      </c>
      <c r="L60" s="27">
        <f t="shared" si="5"/>
        <v>3.4211261587009405</v>
      </c>
      <c r="M60" s="37">
        <v>5.0333333333333341</v>
      </c>
      <c r="N60" s="39">
        <f t="shared" si="6"/>
        <v>16.648879402347927</v>
      </c>
      <c r="O60" s="18">
        <f t="shared" si="8"/>
        <v>189.31271815061243</v>
      </c>
      <c r="R60" s="22"/>
      <c r="S60" s="23"/>
      <c r="T60" s="23"/>
    </row>
    <row r="61" spans="2:20" ht="16.5" customHeight="1" x14ac:dyDescent="0.2">
      <c r="B61" s="17" t="s">
        <v>96</v>
      </c>
      <c r="C61" s="49">
        <v>11316</v>
      </c>
      <c r="D61" s="49">
        <v>55814</v>
      </c>
      <c r="E61" s="39">
        <f t="shared" si="2"/>
        <v>52.135692139339781</v>
      </c>
      <c r="F61" s="50">
        <v>70372.98</v>
      </c>
      <c r="G61" s="39">
        <f t="shared" si="3"/>
        <v>90.090289103094079</v>
      </c>
      <c r="H61" s="52">
        <v>23.12019271437871</v>
      </c>
      <c r="I61" s="39">
        <f t="shared" si="4"/>
        <v>48.339911744104533</v>
      </c>
      <c r="J61" s="30">
        <v>7</v>
      </c>
      <c r="K61" s="26">
        <f t="shared" si="7"/>
        <v>6.185931424531637E-4</v>
      </c>
      <c r="L61" s="27">
        <f t="shared" si="5"/>
        <v>2.0824246183397026</v>
      </c>
      <c r="M61" s="37">
        <v>4.3583333333333334</v>
      </c>
      <c r="N61" s="39">
        <f t="shared" si="6"/>
        <v>8.0042689434364949</v>
      </c>
      <c r="O61" s="18">
        <f t="shared" si="8"/>
        <v>200.65258654831462</v>
      </c>
      <c r="R61" s="22"/>
      <c r="S61" s="23"/>
      <c r="T61" s="23"/>
    </row>
    <row r="62" spans="2:20" ht="16.5" customHeight="1" x14ac:dyDescent="0.2">
      <c r="B62" s="17" t="s">
        <v>97</v>
      </c>
      <c r="C62" s="49">
        <v>62256</v>
      </c>
      <c r="D62" s="49">
        <v>91717</v>
      </c>
      <c r="E62" s="39">
        <f t="shared" si="2"/>
        <v>8.481974588120849</v>
      </c>
      <c r="F62" s="50">
        <v>630968.84</v>
      </c>
      <c r="G62" s="39">
        <f t="shared" si="3"/>
        <v>0</v>
      </c>
      <c r="H62" s="50">
        <v>7.52754718811366</v>
      </c>
      <c r="I62" s="39">
        <f t="shared" si="4"/>
        <v>7.638684737686878E-2</v>
      </c>
      <c r="J62" s="30">
        <v>64</v>
      </c>
      <c r="K62" s="26">
        <f t="shared" si="7"/>
        <v>1.0280133641737343E-3</v>
      </c>
      <c r="L62" s="27">
        <f t="shared" si="5"/>
        <v>3.4606919970822152</v>
      </c>
      <c r="M62" s="37">
        <v>4.4916666666666663</v>
      </c>
      <c r="N62" s="39">
        <f t="shared" si="6"/>
        <v>9.711846318036276</v>
      </c>
      <c r="O62" s="18">
        <f t="shared" si="8"/>
        <v>21.73089975061621</v>
      </c>
      <c r="R62" s="22"/>
      <c r="S62" s="23"/>
      <c r="T62" s="23"/>
    </row>
    <row r="63" spans="2:20" ht="16.5" customHeight="1" x14ac:dyDescent="0.2">
      <c r="B63" s="17" t="s">
        <v>35</v>
      </c>
      <c r="C63" s="49">
        <v>11986</v>
      </c>
      <c r="D63" s="49">
        <v>29736</v>
      </c>
      <c r="E63" s="39">
        <f t="shared" si="2"/>
        <v>83.843394735242271</v>
      </c>
      <c r="F63" s="50">
        <v>25072.45</v>
      </c>
      <c r="G63" s="39">
        <f t="shared" si="3"/>
        <v>97.370289073524461</v>
      </c>
      <c r="H63" s="50">
        <v>17.392374271280723</v>
      </c>
      <c r="I63" s="39">
        <f t="shared" si="4"/>
        <v>30.610738874321914</v>
      </c>
      <c r="J63" s="30">
        <v>75</v>
      </c>
      <c r="K63" s="26">
        <f t="shared" si="7"/>
        <v>6.2573001835474719E-3</v>
      </c>
      <c r="L63" s="27">
        <f t="shared" si="5"/>
        <v>21.064501127325993</v>
      </c>
      <c r="M63" s="37">
        <v>7.5</v>
      </c>
      <c r="N63" s="39">
        <f t="shared" si="6"/>
        <v>48.239060832443975</v>
      </c>
      <c r="O63" s="18">
        <f t="shared" si="8"/>
        <v>281.12798464285862</v>
      </c>
      <c r="R63" s="22"/>
      <c r="S63" s="23"/>
      <c r="T63" s="23"/>
    </row>
    <row r="64" spans="2:20" ht="16.5" customHeight="1" x14ac:dyDescent="0.2">
      <c r="B64" s="19" t="s">
        <v>98</v>
      </c>
      <c r="C64" s="49">
        <v>39896</v>
      </c>
      <c r="D64" s="49">
        <v>33295</v>
      </c>
      <c r="E64" s="39">
        <f t="shared" si="2"/>
        <v>79.516080004863511</v>
      </c>
      <c r="F64" s="50">
        <v>47987.44</v>
      </c>
      <c r="G64" s="39">
        <f t="shared" si="3"/>
        <v>93.687746584012473</v>
      </c>
      <c r="H64" s="50">
        <v>14.137905313232492</v>
      </c>
      <c r="I64" s="39">
        <f t="shared" si="4"/>
        <v>20.537262675699449</v>
      </c>
      <c r="J64" s="30">
        <v>198</v>
      </c>
      <c r="K64" s="26">
        <f t="shared" si="7"/>
        <v>4.9629035492279924E-3</v>
      </c>
      <c r="L64" s="27">
        <f t="shared" si="5"/>
        <v>16.707059648887647</v>
      </c>
      <c r="M64" s="37">
        <v>5.9333333333333336</v>
      </c>
      <c r="N64" s="39">
        <f t="shared" si="6"/>
        <v>28.17502668089648</v>
      </c>
      <c r="O64" s="18">
        <f t="shared" si="8"/>
        <v>238.62317559435957</v>
      </c>
      <c r="R64" s="22"/>
      <c r="S64" s="23"/>
      <c r="T64" s="23"/>
    </row>
    <row r="65" spans="2:20" ht="16.5" customHeight="1" x14ac:dyDescent="0.2">
      <c r="B65" s="17" t="s">
        <v>99</v>
      </c>
      <c r="C65" s="49">
        <v>22403</v>
      </c>
      <c r="D65" s="49">
        <v>51406</v>
      </c>
      <c r="E65" s="39">
        <f t="shared" si="2"/>
        <v>57.495288467384036</v>
      </c>
      <c r="F65" s="50">
        <v>97135.28</v>
      </c>
      <c r="G65" s="39">
        <f t="shared" si="3"/>
        <v>85.789466503255881</v>
      </c>
      <c r="H65" s="50">
        <v>17.258350726442455</v>
      </c>
      <c r="I65" s="39">
        <f t="shared" si="4"/>
        <v>30.195899155035434</v>
      </c>
      <c r="J65" s="30">
        <v>29</v>
      </c>
      <c r="K65" s="26">
        <f t="shared" si="7"/>
        <v>1.2944694906932108E-3</v>
      </c>
      <c r="L65" s="27">
        <f t="shared" si="5"/>
        <v>4.3576867412708129</v>
      </c>
      <c r="M65" s="37">
        <v>4.3500000000000005</v>
      </c>
      <c r="N65" s="39">
        <f t="shared" si="6"/>
        <v>7.8975453575240149</v>
      </c>
      <c r="O65" s="18">
        <f t="shared" si="8"/>
        <v>185.73588622447019</v>
      </c>
      <c r="R65" s="22"/>
      <c r="S65" s="23"/>
      <c r="T65" s="23"/>
    </row>
    <row r="66" spans="2:20" ht="16.5" customHeight="1" x14ac:dyDescent="0.2">
      <c r="B66" s="17" t="s">
        <v>100</v>
      </c>
      <c r="C66" s="49">
        <v>8358</v>
      </c>
      <c r="D66" s="49">
        <v>39751</v>
      </c>
      <c r="E66" s="39">
        <f t="shared" si="2"/>
        <v>71.666362696820471</v>
      </c>
      <c r="F66" s="50">
        <v>59538.55</v>
      </c>
      <c r="G66" s="39">
        <f t="shared" si="3"/>
        <v>91.831430985531881</v>
      </c>
      <c r="H66" s="51">
        <v>21.034269122432402</v>
      </c>
      <c r="I66" s="39">
        <f t="shared" si="4"/>
        <v>41.883404729756528</v>
      </c>
      <c r="J66" s="30">
        <v>11</v>
      </c>
      <c r="K66" s="26">
        <f t="shared" si="7"/>
        <v>1.316104331179708E-3</v>
      </c>
      <c r="L66" s="27">
        <f t="shared" si="5"/>
        <v>4.4305180116988483</v>
      </c>
      <c r="M66" s="37">
        <v>4.5333333333333323</v>
      </c>
      <c r="N66" s="39">
        <f t="shared" si="6"/>
        <v>10.245464247598703</v>
      </c>
      <c r="O66" s="18">
        <f t="shared" si="8"/>
        <v>220.05718067140643</v>
      </c>
      <c r="R66" s="22"/>
      <c r="S66" s="23"/>
      <c r="T66" s="23"/>
    </row>
    <row r="67" spans="2:20" ht="16.5" customHeight="1" x14ac:dyDescent="0.2">
      <c r="B67" s="17" t="s">
        <v>26</v>
      </c>
      <c r="C67" s="49">
        <v>60863</v>
      </c>
      <c r="D67" s="49">
        <v>33781</v>
      </c>
      <c r="E67" s="39">
        <f t="shared" si="2"/>
        <v>78.92516262386772</v>
      </c>
      <c r="F67" s="50">
        <v>31029.42</v>
      </c>
      <c r="G67" s="39">
        <f t="shared" si="3"/>
        <v>96.412977063624027</v>
      </c>
      <c r="H67" s="50">
        <v>27.143898461038873</v>
      </c>
      <c r="I67" s="39">
        <f t="shared" si="4"/>
        <v>60.794387295025089</v>
      </c>
      <c r="J67" s="30">
        <v>304</v>
      </c>
      <c r="K67" s="26">
        <f t="shared" si="7"/>
        <v>4.9948244417790779E-3</v>
      </c>
      <c r="L67" s="27">
        <f t="shared" si="5"/>
        <v>16.814517762994996</v>
      </c>
      <c r="M67" s="37">
        <v>5.6166666666666663</v>
      </c>
      <c r="N67" s="39">
        <f t="shared" si="6"/>
        <v>24.119530416221981</v>
      </c>
      <c r="O67" s="18">
        <f t="shared" si="8"/>
        <v>277.06657516173379</v>
      </c>
      <c r="R67" s="22"/>
      <c r="S67" s="23"/>
      <c r="T67" s="23"/>
    </row>
    <row r="68" spans="2:20" ht="16.5" customHeight="1" x14ac:dyDescent="0.2">
      <c r="B68" s="17" t="s">
        <v>46</v>
      </c>
      <c r="C68" s="49">
        <v>1869</v>
      </c>
      <c r="D68" s="49">
        <v>38353</v>
      </c>
      <c r="E68" s="39">
        <f t="shared" si="2"/>
        <v>73.366162076721992</v>
      </c>
      <c r="F68" s="50">
        <v>42269.24</v>
      </c>
      <c r="G68" s="39">
        <f t="shared" si="3"/>
        <v>94.606687175456216</v>
      </c>
      <c r="H68" s="50">
        <v>18.730347835654843</v>
      </c>
      <c r="I68" s="39">
        <f t="shared" si="4"/>
        <v>34.752134914304982</v>
      </c>
      <c r="J68" s="30">
        <v>5</v>
      </c>
      <c r="K68" s="26">
        <f t="shared" si="7"/>
        <v>2.6752273943285178E-3</v>
      </c>
      <c r="L68" s="27">
        <f t="shared" si="5"/>
        <v>9.0058537725032757</v>
      </c>
      <c r="M68" s="37">
        <v>5.8</v>
      </c>
      <c r="N68" s="39">
        <f t="shared" si="6"/>
        <v>26.467449306296686</v>
      </c>
      <c r="O68" s="18">
        <f t="shared" si="8"/>
        <v>238.19828724528315</v>
      </c>
    </row>
    <row r="69" spans="2:20" ht="16.5" customHeight="1" x14ac:dyDescent="0.2">
      <c r="B69" s="17" t="s">
        <v>2</v>
      </c>
      <c r="C69" s="49">
        <v>124893</v>
      </c>
      <c r="D69" s="49">
        <v>16448</v>
      </c>
      <c r="E69" s="39">
        <f t="shared" si="2"/>
        <v>100</v>
      </c>
      <c r="F69" s="50">
        <v>8708.81</v>
      </c>
      <c r="G69" s="39">
        <f t="shared" si="3"/>
        <v>100</v>
      </c>
      <c r="H69" s="50">
        <v>37.926258819531768</v>
      </c>
      <c r="I69" s="39">
        <f t="shared" si="4"/>
        <v>94.168757072817556</v>
      </c>
      <c r="J69" s="30">
        <v>3710</v>
      </c>
      <c r="K69" s="26">
        <f t="shared" si="7"/>
        <v>2.9705427846236379E-2</v>
      </c>
      <c r="L69" s="27">
        <f t="shared" si="5"/>
        <v>100</v>
      </c>
      <c r="M69" s="37">
        <v>11.541666666666666</v>
      </c>
      <c r="N69" s="39">
        <f t="shared" si="6"/>
        <v>100</v>
      </c>
      <c r="O69" s="18">
        <f t="shared" si="8"/>
        <v>494.16875707281758</v>
      </c>
      <c r="R69" s="22"/>
      <c r="S69" s="23"/>
      <c r="T69" s="23"/>
    </row>
    <row r="70" spans="2:20" ht="16.5" customHeight="1" x14ac:dyDescent="0.2">
      <c r="B70" s="17" t="s">
        <v>101</v>
      </c>
      <c r="C70" s="49">
        <v>2132</v>
      </c>
      <c r="D70" s="49">
        <v>37144</v>
      </c>
      <c r="E70" s="39">
        <f t="shared" si="2"/>
        <v>74.836160252902914</v>
      </c>
      <c r="F70" s="50">
        <v>49024.66</v>
      </c>
      <c r="G70" s="39">
        <f t="shared" si="3"/>
        <v>93.521060640838527</v>
      </c>
      <c r="H70" s="50">
        <v>16.848072865893723</v>
      </c>
      <c r="I70" s="39">
        <f t="shared" si="4"/>
        <v>28.925976376132052</v>
      </c>
      <c r="J70" s="30">
        <v>3</v>
      </c>
      <c r="K70" s="26">
        <f t="shared" ref="K70:K101" si="9">SUM(J70/C70)</f>
        <v>1.4071294559099437E-3</v>
      </c>
      <c r="L70" s="27">
        <f t="shared" si="5"/>
        <v>4.7369439120474555</v>
      </c>
      <c r="M70" s="37">
        <v>5.0249999999999995</v>
      </c>
      <c r="N70" s="39">
        <f t="shared" si="6"/>
        <v>16.542155816435422</v>
      </c>
      <c r="O70" s="18">
        <f t="shared" ref="O70:O101" si="10">SUM(E70+G70+I70+L70+N70)</f>
        <v>218.56229699835635</v>
      </c>
      <c r="R70" s="22"/>
      <c r="S70" s="23"/>
      <c r="T70" s="23"/>
    </row>
    <row r="71" spans="2:20" ht="16.5" customHeight="1" x14ac:dyDescent="0.2">
      <c r="B71" s="17" t="s">
        <v>102</v>
      </c>
      <c r="C71" s="49">
        <v>5600</v>
      </c>
      <c r="D71" s="49">
        <v>45117</v>
      </c>
      <c r="E71" s="39">
        <f t="shared" ref="E71:E134" si="11">SUM(100-(((D71-$D$2)/$D$3)*100))</f>
        <v>65.141953918171311</v>
      </c>
      <c r="F71" s="50">
        <v>64504.42</v>
      </c>
      <c r="G71" s="39">
        <f t="shared" ref="G71:G134" si="12">SUM(100-(((F71-$F$2)/$F$3)*100))</f>
        <v>91.033393226301229</v>
      </c>
      <c r="H71" s="52">
        <v>17.386867703739615</v>
      </c>
      <c r="I71" s="39">
        <f t="shared" ref="I71:I134" si="13">SUM((H71-$H$2)/$H$3)*100</f>
        <v>30.593694533823818</v>
      </c>
      <c r="J71" s="30">
        <v>3</v>
      </c>
      <c r="K71" s="26">
        <f t="shared" si="9"/>
        <v>5.3571428571428574E-4</v>
      </c>
      <c r="L71" s="27">
        <f t="shared" ref="L71:L134" si="14">SUM((K71-$K$2)/$K$3)*100</f>
        <v>1.8034222179437815</v>
      </c>
      <c r="M71" s="37">
        <v>4.7833333333333323</v>
      </c>
      <c r="N71" s="39">
        <f t="shared" ref="N71:N134" si="15">SUM((M71-$M$2)/$M$3)*100</f>
        <v>13.447171824973303</v>
      </c>
      <c r="O71" s="18">
        <f t="shared" si="10"/>
        <v>202.01963572121346</v>
      </c>
      <c r="R71" s="22"/>
      <c r="S71" s="23"/>
      <c r="T71" s="23"/>
    </row>
    <row r="72" spans="2:20" ht="16.5" customHeight="1" x14ac:dyDescent="0.2">
      <c r="B72" s="17" t="s">
        <v>103</v>
      </c>
      <c r="C72" s="49">
        <v>9624</v>
      </c>
      <c r="D72" s="49">
        <v>43863</v>
      </c>
      <c r="E72" s="39">
        <f t="shared" si="11"/>
        <v>66.666666666666671</v>
      </c>
      <c r="F72" s="50">
        <v>50702.89</v>
      </c>
      <c r="G72" s="39">
        <f t="shared" si="12"/>
        <v>93.251361492718729</v>
      </c>
      <c r="H72" s="50">
        <v>23.60261005193383</v>
      </c>
      <c r="I72" s="39">
        <f t="shared" si="13"/>
        <v>49.833126038143675</v>
      </c>
      <c r="J72" s="30">
        <v>8</v>
      </c>
      <c r="K72" s="26">
        <f t="shared" si="9"/>
        <v>8.3125519534497092E-4</v>
      </c>
      <c r="L72" s="27">
        <f t="shared" si="14"/>
        <v>2.7983276310571283</v>
      </c>
      <c r="M72" s="37">
        <v>4.5250000000000004</v>
      </c>
      <c r="N72" s="39">
        <f t="shared" si="15"/>
        <v>10.138740661686233</v>
      </c>
      <c r="O72" s="18">
        <f t="shared" si="10"/>
        <v>222.68822249027247</v>
      </c>
      <c r="R72" s="22"/>
      <c r="S72" s="23"/>
      <c r="T72" s="23"/>
    </row>
    <row r="73" spans="2:20" ht="16.5" customHeight="1" x14ac:dyDescent="0.2">
      <c r="B73" s="17" t="s">
        <v>104</v>
      </c>
      <c r="C73" s="49">
        <v>2951</v>
      </c>
      <c r="D73" s="49">
        <v>44827</v>
      </c>
      <c r="E73" s="39">
        <f t="shared" si="11"/>
        <v>65.494558939753176</v>
      </c>
      <c r="F73" s="50">
        <v>105618.09</v>
      </c>
      <c r="G73" s="39">
        <f t="shared" si="12"/>
        <v>84.426240586270666</v>
      </c>
      <c r="H73" s="50">
        <v>13.757540686331321</v>
      </c>
      <c r="I73" s="39">
        <f t="shared" si="13"/>
        <v>19.359929579185678</v>
      </c>
      <c r="J73" s="30">
        <v>1</v>
      </c>
      <c r="K73" s="26">
        <f t="shared" si="9"/>
        <v>3.3886818027787193E-4</v>
      </c>
      <c r="L73" s="27">
        <f t="shared" si="14"/>
        <v>1.1407618231656136</v>
      </c>
      <c r="M73" s="37">
        <v>4.3666666666666663</v>
      </c>
      <c r="N73" s="39">
        <f t="shared" si="15"/>
        <v>8.1109925293489766</v>
      </c>
      <c r="O73" s="18">
        <f t="shared" si="10"/>
        <v>178.53248345772411</v>
      </c>
      <c r="R73" s="22"/>
      <c r="S73" s="23"/>
      <c r="T73" s="23"/>
    </row>
    <row r="74" spans="2:20" ht="16.5" customHeight="1" x14ac:dyDescent="0.2">
      <c r="B74" s="17" t="s">
        <v>14</v>
      </c>
      <c r="C74" s="49">
        <v>17269</v>
      </c>
      <c r="D74" s="49">
        <v>26585</v>
      </c>
      <c r="E74" s="39">
        <f t="shared" si="11"/>
        <v>87.67463067663688</v>
      </c>
      <c r="F74" s="50">
        <v>23270.080000000002</v>
      </c>
      <c r="G74" s="39">
        <f t="shared" si="12"/>
        <v>97.659938080869509</v>
      </c>
      <c r="H74" s="50">
        <v>19.206037439072684</v>
      </c>
      <c r="I74" s="39">
        <f t="shared" si="13"/>
        <v>36.224525021487189</v>
      </c>
      <c r="J74" s="30">
        <v>140</v>
      </c>
      <c r="K74" s="26">
        <f t="shared" si="9"/>
        <v>8.1070125658694765E-3</v>
      </c>
      <c r="L74" s="27">
        <f t="shared" si="14"/>
        <v>27.291350953885079</v>
      </c>
      <c r="M74" s="37">
        <v>7.5166666666666657</v>
      </c>
      <c r="N74" s="39">
        <f t="shared" si="15"/>
        <v>48.452508004268935</v>
      </c>
      <c r="O74" s="18">
        <f t="shared" si="10"/>
        <v>297.30295273714762</v>
      </c>
      <c r="R74" s="22"/>
      <c r="S74" s="23"/>
      <c r="T74" s="23"/>
    </row>
    <row r="75" spans="2:20" ht="16.5" customHeight="1" x14ac:dyDescent="0.2">
      <c r="B75" s="17" t="s">
        <v>105</v>
      </c>
      <c r="C75" s="49">
        <v>6504</v>
      </c>
      <c r="D75" s="49">
        <v>51157</v>
      </c>
      <c r="E75" s="39">
        <f t="shared" si="11"/>
        <v>57.798042434190528</v>
      </c>
      <c r="F75" s="50">
        <v>81388.320000000007</v>
      </c>
      <c r="G75" s="39">
        <f t="shared" si="12"/>
        <v>88.320074165779218</v>
      </c>
      <c r="H75" s="50">
        <v>17.343822573467339</v>
      </c>
      <c r="I75" s="39">
        <f t="shared" si="13"/>
        <v>30.46045802093834</v>
      </c>
      <c r="J75" s="30">
        <v>4</v>
      </c>
      <c r="K75" s="26">
        <f t="shared" si="9"/>
        <v>6.1500615006150063E-4</v>
      </c>
      <c r="L75" s="27">
        <f t="shared" si="14"/>
        <v>2.0703494096935575</v>
      </c>
      <c r="M75" s="37">
        <v>4.3416666666666659</v>
      </c>
      <c r="N75" s="39">
        <f t="shared" si="15"/>
        <v>7.7908217716115118</v>
      </c>
      <c r="O75" s="18">
        <f t="shared" si="10"/>
        <v>186.43974580221317</v>
      </c>
      <c r="R75" s="22"/>
      <c r="S75" s="23"/>
      <c r="T75" s="23"/>
    </row>
    <row r="76" spans="2:20" ht="16.5" customHeight="1" x14ac:dyDescent="0.2">
      <c r="B76" s="17" t="s">
        <v>106</v>
      </c>
      <c r="C76" s="49">
        <v>7326</v>
      </c>
      <c r="D76" s="49">
        <v>34727</v>
      </c>
      <c r="E76" s="39">
        <f t="shared" si="11"/>
        <v>77.774940725879986</v>
      </c>
      <c r="F76" s="50">
        <v>40338.43</v>
      </c>
      <c r="G76" s="39">
        <f t="shared" si="12"/>
        <v>94.916977071466405</v>
      </c>
      <c r="H76" s="50">
        <v>18.821554354000799</v>
      </c>
      <c r="I76" s="39">
        <f t="shared" si="13"/>
        <v>35.034444164619117</v>
      </c>
      <c r="J76" s="30">
        <v>14</v>
      </c>
      <c r="K76" s="26">
        <f t="shared" si="9"/>
        <v>1.9110019110019109E-3</v>
      </c>
      <c r="L76" s="27">
        <f t="shared" si="14"/>
        <v>6.4331741690232258</v>
      </c>
      <c r="M76" s="37">
        <v>5.4749999999999988</v>
      </c>
      <c r="N76" s="39">
        <f t="shared" si="15"/>
        <v>22.305229455709693</v>
      </c>
      <c r="O76" s="18">
        <f t="shared" si="10"/>
        <v>236.46476558669843</v>
      </c>
      <c r="R76" s="22"/>
      <c r="S76" s="23"/>
      <c r="T76" s="23"/>
    </row>
    <row r="77" spans="2:20" ht="16.5" customHeight="1" x14ac:dyDescent="0.2">
      <c r="B77" s="17" t="s">
        <v>107</v>
      </c>
      <c r="C77" s="49">
        <v>15077</v>
      </c>
      <c r="D77" s="49">
        <v>38112</v>
      </c>
      <c r="E77" s="39">
        <f t="shared" si="11"/>
        <v>73.659189008450355</v>
      </c>
      <c r="F77" s="50">
        <v>38313.65</v>
      </c>
      <c r="G77" s="39">
        <f t="shared" si="12"/>
        <v>95.242368371306128</v>
      </c>
      <c r="H77" s="50">
        <v>20.308253459297553</v>
      </c>
      <c r="I77" s="39">
        <f t="shared" si="13"/>
        <v>39.636186643890362</v>
      </c>
      <c r="J77" s="30">
        <v>46</v>
      </c>
      <c r="K77" s="26">
        <f t="shared" si="9"/>
        <v>3.0510048418120315E-3</v>
      </c>
      <c r="L77" s="27">
        <f t="shared" si="14"/>
        <v>10.270866515052022</v>
      </c>
      <c r="M77" s="37">
        <v>5.4916666666666671</v>
      </c>
      <c r="N77" s="39">
        <f t="shared" si="15"/>
        <v>22.518676627534688</v>
      </c>
      <c r="O77" s="18">
        <f t="shared" si="10"/>
        <v>241.32728716623356</v>
      </c>
      <c r="R77" s="22"/>
      <c r="S77" s="23"/>
      <c r="T77" s="23"/>
    </row>
    <row r="78" spans="2:20" ht="16.5" customHeight="1" x14ac:dyDescent="0.2">
      <c r="B78" s="17" t="s">
        <v>108</v>
      </c>
      <c r="C78" s="49">
        <v>4355</v>
      </c>
      <c r="D78" s="49">
        <v>36803</v>
      </c>
      <c r="E78" s="39">
        <f t="shared" si="11"/>
        <v>75.250775123107786</v>
      </c>
      <c r="F78" s="50">
        <v>46974.49</v>
      </c>
      <c r="G78" s="39">
        <f t="shared" si="12"/>
        <v>93.850532228464033</v>
      </c>
      <c r="H78" s="50">
        <v>13.145036077040668</v>
      </c>
      <c r="I78" s="39">
        <f t="shared" si="13"/>
        <v>17.464059413339559</v>
      </c>
      <c r="J78" s="30">
        <v>9</v>
      </c>
      <c r="K78" s="26">
        <f t="shared" si="9"/>
        <v>2.0665901262916187E-3</v>
      </c>
      <c r="L78" s="27">
        <f t="shared" si="14"/>
        <v>6.9569444917234264</v>
      </c>
      <c r="M78" s="37">
        <v>6.7500000000000009</v>
      </c>
      <c r="N78" s="39">
        <f t="shared" si="15"/>
        <v>38.633938100320179</v>
      </c>
      <c r="O78" s="18">
        <f t="shared" si="10"/>
        <v>232.15624935695496</v>
      </c>
      <c r="R78" s="22"/>
      <c r="S78" s="23"/>
      <c r="T78" s="23"/>
    </row>
    <row r="79" spans="2:20" ht="16.5" customHeight="1" x14ac:dyDescent="0.2">
      <c r="B79" s="17" t="s">
        <v>109</v>
      </c>
      <c r="C79" s="49">
        <v>8353</v>
      </c>
      <c r="D79" s="49">
        <v>43414</v>
      </c>
      <c r="E79" s="39">
        <f t="shared" si="11"/>
        <v>67.212596510426167</v>
      </c>
      <c r="F79" s="50">
        <v>75091.08</v>
      </c>
      <c r="G79" s="39">
        <f t="shared" si="12"/>
        <v>89.332069103008266</v>
      </c>
      <c r="H79" s="50">
        <v>17.300018013316944</v>
      </c>
      <c r="I79" s="39">
        <f t="shared" si="13"/>
        <v>30.324870863784824</v>
      </c>
      <c r="J79" s="30">
        <v>12</v>
      </c>
      <c r="K79" s="26">
        <f t="shared" si="9"/>
        <v>1.4366096013408356E-3</v>
      </c>
      <c r="L79" s="27">
        <f t="shared" si="14"/>
        <v>4.8361855239962521</v>
      </c>
      <c r="M79" s="37">
        <v>4.75</v>
      </c>
      <c r="N79" s="39">
        <f t="shared" si="15"/>
        <v>13.020277481323369</v>
      </c>
      <c r="O79" s="18">
        <f t="shared" si="10"/>
        <v>204.72599948253887</v>
      </c>
      <c r="R79" s="22"/>
      <c r="S79" s="23"/>
      <c r="T79" s="23"/>
    </row>
    <row r="80" spans="2:20" ht="16.5" customHeight="1" x14ac:dyDescent="0.2">
      <c r="B80" s="17" t="s">
        <v>110</v>
      </c>
      <c r="C80" s="49">
        <v>2403</v>
      </c>
      <c r="D80" s="49">
        <v>70267</v>
      </c>
      <c r="E80" s="39">
        <f t="shared" si="11"/>
        <v>34.56258739133078</v>
      </c>
      <c r="F80" s="50">
        <v>202052.36</v>
      </c>
      <c r="G80" s="39">
        <f t="shared" si="12"/>
        <v>68.92881742701681</v>
      </c>
      <c r="H80" s="50">
        <v>11.94427769601133</v>
      </c>
      <c r="I80" s="39">
        <f t="shared" si="13"/>
        <v>13.74738209131969</v>
      </c>
      <c r="J80" s="30">
        <v>1</v>
      </c>
      <c r="K80" s="26">
        <f t="shared" si="9"/>
        <v>4.1614648356221392E-4</v>
      </c>
      <c r="L80" s="27">
        <f t="shared" si="14"/>
        <v>1.4009105868338432</v>
      </c>
      <c r="M80" s="37">
        <v>4.5000000000000009</v>
      </c>
      <c r="N80" s="39">
        <f t="shared" si="15"/>
        <v>9.818569903948779</v>
      </c>
      <c r="O80" s="18">
        <f t="shared" si="10"/>
        <v>128.4582674004499</v>
      </c>
      <c r="R80" s="22"/>
      <c r="S80" s="23"/>
      <c r="T80" s="23"/>
    </row>
    <row r="81" spans="2:20" ht="16.5" customHeight="1" x14ac:dyDescent="0.2">
      <c r="B81" s="17" t="s">
        <v>111</v>
      </c>
      <c r="C81" s="49">
        <v>18291</v>
      </c>
      <c r="D81" s="49">
        <v>53753</v>
      </c>
      <c r="E81" s="39">
        <f t="shared" si="11"/>
        <v>54.641619551340511</v>
      </c>
      <c r="F81" s="50">
        <v>124141.25</v>
      </c>
      <c r="G81" s="39">
        <f t="shared" si="12"/>
        <v>81.449485032808553</v>
      </c>
      <c r="H81" s="50">
        <v>16.292950426748686</v>
      </c>
      <c r="I81" s="39">
        <f t="shared" si="13"/>
        <v>27.20771980336006</v>
      </c>
      <c r="J81" s="30">
        <v>8</v>
      </c>
      <c r="K81" s="26">
        <f t="shared" si="9"/>
        <v>4.373735717019299E-4</v>
      </c>
      <c r="L81" s="27">
        <f t="shared" si="14"/>
        <v>1.4723692045975507</v>
      </c>
      <c r="M81" s="37">
        <v>4.5750000000000002</v>
      </c>
      <c r="N81" s="39">
        <f t="shared" si="15"/>
        <v>10.77908217716115</v>
      </c>
      <c r="O81" s="18">
        <f t="shared" si="10"/>
        <v>175.55027576926781</v>
      </c>
      <c r="R81" s="22"/>
      <c r="S81" s="23"/>
      <c r="T81" s="23"/>
    </row>
    <row r="82" spans="2:20" ht="16.5" customHeight="1" x14ac:dyDescent="0.2">
      <c r="B82" s="17" t="s">
        <v>27</v>
      </c>
      <c r="C82" s="49">
        <v>58289</v>
      </c>
      <c r="D82" s="49">
        <v>33512</v>
      </c>
      <c r="E82" s="39">
        <f t="shared" si="11"/>
        <v>79.252234178369505</v>
      </c>
      <c r="F82" s="50">
        <v>32380.31</v>
      </c>
      <c r="G82" s="39">
        <f t="shared" si="12"/>
        <v>96.195882933377547</v>
      </c>
      <c r="H82" s="52">
        <v>22.989147005276443</v>
      </c>
      <c r="I82" s="39">
        <f t="shared" si="13"/>
        <v>47.934289245137762</v>
      </c>
      <c r="J82" s="30">
        <v>482</v>
      </c>
      <c r="K82" s="26">
        <f t="shared" si="9"/>
        <v>8.2691416905419542E-3</v>
      </c>
      <c r="L82" s="27">
        <f t="shared" si="14"/>
        <v>27.837140516357312</v>
      </c>
      <c r="M82" s="37">
        <v>6.1249999999999991</v>
      </c>
      <c r="N82" s="39">
        <f t="shared" si="15"/>
        <v>30.629669156883661</v>
      </c>
      <c r="O82" s="18">
        <f t="shared" si="10"/>
        <v>281.84921603012577</v>
      </c>
      <c r="R82" s="22"/>
      <c r="S82" s="23"/>
      <c r="T82" s="23"/>
    </row>
    <row r="83" spans="2:20" ht="16.5" customHeight="1" x14ac:dyDescent="0.2">
      <c r="B83" s="17" t="s">
        <v>112</v>
      </c>
      <c r="C83" s="49">
        <v>13428</v>
      </c>
      <c r="D83" s="49">
        <v>20977</v>
      </c>
      <c r="E83" s="39">
        <f t="shared" si="11"/>
        <v>94.493282266399177</v>
      </c>
      <c r="F83" s="50">
        <v>21200.15</v>
      </c>
      <c r="G83" s="39">
        <f t="shared" si="12"/>
        <v>97.992585189828119</v>
      </c>
      <c r="H83" s="50">
        <v>20.058633075894573</v>
      </c>
      <c r="I83" s="39">
        <f t="shared" si="13"/>
        <v>38.863542927414741</v>
      </c>
      <c r="J83" s="30">
        <v>28</v>
      </c>
      <c r="K83" s="26">
        <f t="shared" si="9"/>
        <v>2.0851951146857312E-3</v>
      </c>
      <c r="L83" s="27">
        <f t="shared" si="14"/>
        <v>7.0195761040012128</v>
      </c>
      <c r="M83" s="37">
        <v>5.7</v>
      </c>
      <c r="N83" s="39">
        <f t="shared" si="15"/>
        <v>25.186766275346852</v>
      </c>
      <c r="O83" s="18">
        <f t="shared" si="10"/>
        <v>263.5557527629901</v>
      </c>
      <c r="R83" s="22"/>
      <c r="S83" s="23"/>
      <c r="T83" s="23"/>
    </row>
    <row r="84" spans="2:20" ht="16.5" customHeight="1" x14ac:dyDescent="0.2">
      <c r="B84" s="17" t="s">
        <v>113</v>
      </c>
      <c r="C84" s="49">
        <v>6433</v>
      </c>
      <c r="D84" s="49">
        <v>44766</v>
      </c>
      <c r="E84" s="39">
        <f t="shared" si="11"/>
        <v>65.568727582223843</v>
      </c>
      <c r="F84" s="50">
        <v>56930.16</v>
      </c>
      <c r="G84" s="39">
        <f t="shared" si="12"/>
        <v>92.250611050817454</v>
      </c>
      <c r="H84" s="50">
        <v>21.872322688751908</v>
      </c>
      <c r="I84" s="39">
        <f t="shared" si="13"/>
        <v>44.477410929328066</v>
      </c>
      <c r="J84" s="30">
        <v>9</v>
      </c>
      <c r="K84" s="26">
        <f t="shared" si="9"/>
        <v>1.399036219493238E-3</v>
      </c>
      <c r="L84" s="27">
        <f t="shared" si="14"/>
        <v>4.7096989369587323</v>
      </c>
      <c r="M84" s="37">
        <v>4.9749999999999996</v>
      </c>
      <c r="N84" s="39">
        <f t="shared" si="15"/>
        <v>15.901814300960504</v>
      </c>
      <c r="O84" s="18">
        <f t="shared" si="10"/>
        <v>222.90826280028861</v>
      </c>
      <c r="R84" s="22"/>
      <c r="S84" s="23"/>
      <c r="T84" s="23"/>
    </row>
    <row r="85" spans="2:20" ht="16.5" customHeight="1" x14ac:dyDescent="0.2">
      <c r="B85" s="17" t="s">
        <v>8</v>
      </c>
      <c r="C85" s="49">
        <v>60638</v>
      </c>
      <c r="D85" s="49">
        <v>26761</v>
      </c>
      <c r="E85" s="39">
        <f t="shared" si="11"/>
        <v>87.460635904918234</v>
      </c>
      <c r="F85" s="50">
        <v>20767.5</v>
      </c>
      <c r="G85" s="39">
        <f t="shared" si="12"/>
        <v>98.062114000798033</v>
      </c>
      <c r="H85" s="50">
        <v>24.434939144003042</v>
      </c>
      <c r="I85" s="39">
        <f t="shared" si="13"/>
        <v>52.409413416041609</v>
      </c>
      <c r="J85" s="30">
        <v>836</v>
      </c>
      <c r="K85" s="26">
        <f t="shared" si="9"/>
        <v>1.3786734390975955E-2</v>
      </c>
      <c r="L85" s="27">
        <f t="shared" si="14"/>
        <v>46.411499145341239</v>
      </c>
      <c r="M85" s="37">
        <v>8.0499999999999989</v>
      </c>
      <c r="N85" s="39">
        <f t="shared" si="15"/>
        <v>55.282817502668081</v>
      </c>
      <c r="O85" s="18">
        <f t="shared" si="10"/>
        <v>339.62647996976722</v>
      </c>
      <c r="R85" s="22"/>
      <c r="S85" s="23"/>
      <c r="T85" s="23"/>
    </row>
    <row r="86" spans="2:20" ht="16.5" customHeight="1" x14ac:dyDescent="0.2">
      <c r="B86" s="17" t="s">
        <v>114</v>
      </c>
      <c r="C86" s="49">
        <v>7572</v>
      </c>
      <c r="D86" s="49">
        <v>44364</v>
      </c>
      <c r="E86" s="39">
        <f t="shared" si="11"/>
        <v>66.057511094899382</v>
      </c>
      <c r="F86" s="50">
        <v>78063.520000000004</v>
      </c>
      <c r="G86" s="39">
        <f t="shared" si="12"/>
        <v>88.854384556886927</v>
      </c>
      <c r="H86" s="50">
        <v>19.766593112195309</v>
      </c>
      <c r="I86" s="39">
        <f t="shared" si="13"/>
        <v>37.95959894721608</v>
      </c>
      <c r="J86" s="30">
        <v>5</v>
      </c>
      <c r="K86" s="26">
        <f t="shared" si="9"/>
        <v>6.6032752245113579E-4</v>
      </c>
      <c r="L86" s="27">
        <f t="shared" si="14"/>
        <v>2.2229187402018789</v>
      </c>
      <c r="M86" s="37">
        <v>4.791666666666667</v>
      </c>
      <c r="N86" s="39">
        <f t="shared" si="15"/>
        <v>13.553895410885804</v>
      </c>
      <c r="O86" s="18">
        <f t="shared" si="10"/>
        <v>208.64830875009011</v>
      </c>
      <c r="R86" s="22"/>
      <c r="S86" s="23"/>
      <c r="T86" s="23"/>
    </row>
    <row r="87" spans="2:20" ht="16.5" customHeight="1" x14ac:dyDescent="0.2">
      <c r="B87" s="17" t="s">
        <v>115</v>
      </c>
      <c r="C87" s="49">
        <v>4416</v>
      </c>
      <c r="D87" s="49">
        <v>40201</v>
      </c>
      <c r="E87" s="39">
        <f t="shared" si="11"/>
        <v>71.119216973676217</v>
      </c>
      <c r="F87" s="50">
        <v>52908.1</v>
      </c>
      <c r="G87" s="39">
        <f t="shared" si="12"/>
        <v>92.896974276171974</v>
      </c>
      <c r="H87" s="50">
        <v>22.442224669748228</v>
      </c>
      <c r="I87" s="39">
        <f t="shared" si="13"/>
        <v>46.241414247570546</v>
      </c>
      <c r="J87" s="30">
        <v>5</v>
      </c>
      <c r="K87" s="26">
        <f t="shared" si="9"/>
        <v>1.1322463768115942E-3</v>
      </c>
      <c r="L87" s="27">
        <f t="shared" si="14"/>
        <v>3.8115807746396344</v>
      </c>
      <c r="M87" s="37">
        <v>5.1833333333333336</v>
      </c>
      <c r="N87" s="39">
        <f t="shared" si="15"/>
        <v>18.56990394877268</v>
      </c>
      <c r="O87" s="18">
        <f t="shared" si="10"/>
        <v>232.63909022083106</v>
      </c>
      <c r="R87" s="22"/>
      <c r="S87" s="23"/>
      <c r="T87" s="23"/>
    </row>
    <row r="88" spans="2:20" ht="16.5" customHeight="1" x14ac:dyDescent="0.2">
      <c r="B88" s="17" t="s">
        <v>31</v>
      </c>
      <c r="C88" s="49">
        <v>47325</v>
      </c>
      <c r="D88" s="49">
        <v>32205</v>
      </c>
      <c r="E88" s="39">
        <f t="shared" si="11"/>
        <v>80.841388534257405</v>
      </c>
      <c r="F88" s="50">
        <v>33581.83</v>
      </c>
      <c r="G88" s="39">
        <f t="shared" si="12"/>
        <v>96.002793237418771</v>
      </c>
      <c r="H88" s="51">
        <v>21.202689926235873</v>
      </c>
      <c r="I88" s="39">
        <f t="shared" si="13"/>
        <v>42.404713422614556</v>
      </c>
      <c r="J88" s="30">
        <v>300</v>
      </c>
      <c r="K88" s="26">
        <f t="shared" si="9"/>
        <v>6.3391442155309036E-3</v>
      </c>
      <c r="L88" s="27">
        <f t="shared" si="14"/>
        <v>21.340019905938036</v>
      </c>
      <c r="M88" s="37">
        <v>6.2249999999999988</v>
      </c>
      <c r="N88" s="39">
        <f t="shared" si="15"/>
        <v>31.910352187833496</v>
      </c>
      <c r="O88" s="18">
        <f t="shared" si="10"/>
        <v>272.49926728806224</v>
      </c>
      <c r="R88" s="22"/>
      <c r="S88" s="23"/>
      <c r="T88" s="23"/>
    </row>
    <row r="89" spans="2:20" ht="16.5" customHeight="1" x14ac:dyDescent="0.2">
      <c r="B89" s="17" t="s">
        <v>45</v>
      </c>
      <c r="C89" s="49">
        <v>52981</v>
      </c>
      <c r="D89" s="49">
        <v>39882</v>
      </c>
      <c r="E89" s="39">
        <f t="shared" si="11"/>
        <v>71.507082497416263</v>
      </c>
      <c r="F89" s="50">
        <v>69820.25</v>
      </c>
      <c r="G89" s="39">
        <f t="shared" si="12"/>
        <v>90.179115312934371</v>
      </c>
      <c r="H89" s="50">
        <v>17.837336368494064</v>
      </c>
      <c r="I89" s="39">
        <f t="shared" si="13"/>
        <v>31.988018901677247</v>
      </c>
      <c r="J89" s="30">
        <v>75</v>
      </c>
      <c r="K89" s="26">
        <f t="shared" si="9"/>
        <v>1.4156018195202054E-3</v>
      </c>
      <c r="L89" s="27">
        <f t="shared" si="14"/>
        <v>4.7654651764241782</v>
      </c>
      <c r="M89" s="37">
        <v>5.5249999999999995</v>
      </c>
      <c r="N89" s="39">
        <f t="shared" si="15"/>
        <v>22.945570971184623</v>
      </c>
      <c r="O89" s="18">
        <f t="shared" si="10"/>
        <v>221.38525285963667</v>
      </c>
      <c r="R89" s="22"/>
      <c r="S89" s="23"/>
      <c r="T89" s="23"/>
    </row>
    <row r="90" spans="2:20" ht="16.5" customHeight="1" x14ac:dyDescent="0.2">
      <c r="B90" s="17" t="s">
        <v>116</v>
      </c>
      <c r="C90" s="49">
        <v>19794</v>
      </c>
      <c r="D90" s="49">
        <v>48380</v>
      </c>
      <c r="E90" s="39">
        <f t="shared" si="11"/>
        <v>61.17453948568302</v>
      </c>
      <c r="F90" s="50">
        <v>76746.09</v>
      </c>
      <c r="G90" s="39">
        <f t="shared" si="12"/>
        <v>89.066101513863913</v>
      </c>
      <c r="H90" s="50">
        <v>21.688231077159557</v>
      </c>
      <c r="I90" s="39">
        <f t="shared" si="13"/>
        <v>43.907596777880833</v>
      </c>
      <c r="J90" s="30">
        <v>4</v>
      </c>
      <c r="K90" s="26">
        <f t="shared" si="9"/>
        <v>2.020814388198444E-4</v>
      </c>
      <c r="L90" s="27">
        <f t="shared" si="14"/>
        <v>0.68028455898994145</v>
      </c>
      <c r="M90" s="37">
        <v>5.5</v>
      </c>
      <c r="N90" s="39">
        <f t="shared" si="15"/>
        <v>22.625400213447168</v>
      </c>
      <c r="O90" s="18">
        <f t="shared" si="10"/>
        <v>217.45392254986487</v>
      </c>
      <c r="R90" s="22"/>
      <c r="S90" s="23"/>
      <c r="T90" s="23"/>
    </row>
    <row r="91" spans="2:20" ht="16.5" customHeight="1" x14ac:dyDescent="0.2">
      <c r="B91" s="17" t="s">
        <v>42</v>
      </c>
      <c r="C91" s="49">
        <v>19686</v>
      </c>
      <c r="D91" s="49">
        <v>29051</v>
      </c>
      <c r="E91" s="39">
        <f t="shared" si="11"/>
        <v>84.676272113806306</v>
      </c>
      <c r="F91" s="50">
        <v>27665.75</v>
      </c>
      <c r="G91" s="39">
        <f t="shared" si="12"/>
        <v>96.953534039459356</v>
      </c>
      <c r="H91" s="50">
        <v>20.319048981999153</v>
      </c>
      <c r="I91" s="39">
        <f t="shared" si="13"/>
        <v>39.669601754738878</v>
      </c>
      <c r="J91" s="30">
        <v>51</v>
      </c>
      <c r="K91" s="26">
        <f t="shared" si="9"/>
        <v>2.5906735751295338E-3</v>
      </c>
      <c r="L91" s="27">
        <f t="shared" si="14"/>
        <v>8.7212127983464374</v>
      </c>
      <c r="M91" s="37">
        <v>6.7583333333333329</v>
      </c>
      <c r="N91" s="39">
        <f t="shared" si="15"/>
        <v>38.740661686232656</v>
      </c>
      <c r="O91" s="18">
        <f t="shared" si="10"/>
        <v>268.76128239258361</v>
      </c>
      <c r="R91" s="22"/>
      <c r="S91" s="23"/>
      <c r="T91" s="23"/>
    </row>
    <row r="92" spans="2:20" ht="16.5" customHeight="1" x14ac:dyDescent="0.2">
      <c r="B92" s="17" t="s">
        <v>117</v>
      </c>
      <c r="C92" s="49">
        <v>2356</v>
      </c>
      <c r="D92" s="49">
        <v>37172</v>
      </c>
      <c r="E92" s="39">
        <f t="shared" si="11"/>
        <v>74.802115630129492</v>
      </c>
      <c r="F92" s="50">
        <v>79678.12</v>
      </c>
      <c r="G92" s="39">
        <f t="shared" si="12"/>
        <v>88.594911037432368</v>
      </c>
      <c r="H92" s="50">
        <v>15.268605276594496</v>
      </c>
      <c r="I92" s="39">
        <f t="shared" si="13"/>
        <v>24.037089933397827</v>
      </c>
      <c r="J92" s="30">
        <v>7</v>
      </c>
      <c r="K92" s="26">
        <f t="shared" si="9"/>
        <v>2.9711375212224107E-3</v>
      </c>
      <c r="L92" s="27">
        <f t="shared" si="14"/>
        <v>10.00200211423263</v>
      </c>
      <c r="M92" s="37">
        <v>4.9916666666666663</v>
      </c>
      <c r="N92" s="39">
        <f t="shared" si="15"/>
        <v>16.115261472785477</v>
      </c>
      <c r="O92" s="18">
        <f t="shared" si="10"/>
        <v>213.5513801879778</v>
      </c>
      <c r="R92" s="22"/>
      <c r="S92" s="23"/>
      <c r="T92" s="23"/>
    </row>
    <row r="93" spans="2:20" ht="16.5" customHeight="1" x14ac:dyDescent="0.2">
      <c r="B93" s="17" t="s">
        <v>24</v>
      </c>
      <c r="C93" s="49">
        <v>31774</v>
      </c>
      <c r="D93" s="49">
        <v>29789</v>
      </c>
      <c r="E93" s="39">
        <f t="shared" si="11"/>
        <v>83.778953127849718</v>
      </c>
      <c r="F93" s="50">
        <v>22361.38</v>
      </c>
      <c r="G93" s="39">
        <f t="shared" si="12"/>
        <v>97.805970279016634</v>
      </c>
      <c r="H93" s="50">
        <v>29.035981301205933</v>
      </c>
      <c r="I93" s="39">
        <f t="shared" si="13"/>
        <v>66.650903888649466</v>
      </c>
      <c r="J93" s="30">
        <v>175</v>
      </c>
      <c r="K93" s="26">
        <f t="shared" si="9"/>
        <v>5.5076477623213944E-3</v>
      </c>
      <c r="L93" s="27">
        <f t="shared" si="14"/>
        <v>18.540880107267004</v>
      </c>
      <c r="M93" s="37">
        <v>7.2833333333333323</v>
      </c>
      <c r="N93" s="39">
        <f t="shared" si="15"/>
        <v>45.464247598719304</v>
      </c>
      <c r="O93" s="18">
        <f t="shared" si="10"/>
        <v>312.24095500150213</v>
      </c>
      <c r="R93" s="22"/>
      <c r="S93" s="23"/>
      <c r="T93" s="23"/>
    </row>
    <row r="94" spans="2:20" ht="16.5" customHeight="1" x14ac:dyDescent="0.2">
      <c r="B94" s="17" t="s">
        <v>5</v>
      </c>
      <c r="C94" s="49">
        <v>73153</v>
      </c>
      <c r="D94" s="49">
        <v>20601</v>
      </c>
      <c r="E94" s="39">
        <f t="shared" si="11"/>
        <v>94.950452915070827</v>
      </c>
      <c r="F94" s="50">
        <v>10128.58</v>
      </c>
      <c r="G94" s="39">
        <f t="shared" si="12"/>
        <v>99.771836542353526</v>
      </c>
      <c r="H94" s="50">
        <v>30.612227041537281</v>
      </c>
      <c r="I94" s="39">
        <f t="shared" si="13"/>
        <v>71.529817823023066</v>
      </c>
      <c r="J94" s="30">
        <v>1646</v>
      </c>
      <c r="K94" s="26">
        <f t="shared" si="9"/>
        <v>2.2500786023813103E-2</v>
      </c>
      <c r="L94" s="27">
        <f t="shared" si="14"/>
        <v>75.746379214881117</v>
      </c>
      <c r="M94" s="37">
        <v>9.0250000000000004</v>
      </c>
      <c r="N94" s="39">
        <f t="shared" si="15"/>
        <v>67.769477054429046</v>
      </c>
      <c r="O94" s="18">
        <f t="shared" si="10"/>
        <v>409.76796354975761</v>
      </c>
      <c r="R94" s="22"/>
      <c r="S94" s="23"/>
      <c r="T94" s="23"/>
    </row>
    <row r="95" spans="2:20" ht="16.5" customHeight="1" x14ac:dyDescent="0.2">
      <c r="B95" s="17" t="s">
        <v>118</v>
      </c>
      <c r="C95" s="49">
        <v>20110</v>
      </c>
      <c r="D95" s="49">
        <v>98693</v>
      </c>
      <c r="E95" s="39">
        <f t="shared" si="11"/>
        <v>0</v>
      </c>
      <c r="F95" s="50">
        <v>564830.74</v>
      </c>
      <c r="G95" s="39">
        <f t="shared" si="12"/>
        <v>10.628691674122152</v>
      </c>
      <c r="H95" s="50">
        <v>10.241612163927051</v>
      </c>
      <c r="I95" s="39">
        <f t="shared" si="13"/>
        <v>8.4771641440106773</v>
      </c>
      <c r="J95" s="30">
        <v>14</v>
      </c>
      <c r="K95" s="26">
        <f t="shared" si="9"/>
        <v>6.9617105917454004E-4</v>
      </c>
      <c r="L95" s="27">
        <f t="shared" si="14"/>
        <v>2.343581997128998</v>
      </c>
      <c r="M95" s="37">
        <v>4.7166666666666659</v>
      </c>
      <c r="N95" s="39">
        <f t="shared" si="15"/>
        <v>12.593383137673412</v>
      </c>
      <c r="O95" s="18">
        <f t="shared" si="10"/>
        <v>34.042820952935237</v>
      </c>
      <c r="R95" s="22"/>
      <c r="S95" s="23"/>
      <c r="T95" s="23"/>
    </row>
    <row r="96" spans="2:20" ht="16.5" customHeight="1" x14ac:dyDescent="0.2">
      <c r="B96" s="17" t="s">
        <v>119</v>
      </c>
      <c r="C96" s="49">
        <v>14112</v>
      </c>
      <c r="D96" s="49">
        <v>39940</v>
      </c>
      <c r="E96" s="39">
        <f t="shared" si="11"/>
        <v>71.436561493099887</v>
      </c>
      <c r="F96" s="50">
        <v>64273.47</v>
      </c>
      <c r="G96" s="39">
        <f t="shared" si="12"/>
        <v>91.070507935404436</v>
      </c>
      <c r="H96" s="50">
        <v>18.486849793221936</v>
      </c>
      <c r="I96" s="39">
        <f t="shared" si="13"/>
        <v>33.998441526388909</v>
      </c>
      <c r="J96" s="30">
        <v>12</v>
      </c>
      <c r="K96" s="26">
        <f t="shared" si="9"/>
        <v>8.5034013605442174E-4</v>
      </c>
      <c r="L96" s="27">
        <f t="shared" si="14"/>
        <v>2.8625749491171129</v>
      </c>
      <c r="M96" s="37">
        <v>4.9499999999999993</v>
      </c>
      <c r="N96" s="39">
        <f t="shared" si="15"/>
        <v>15.58164354322304</v>
      </c>
      <c r="O96" s="18">
        <f t="shared" si="10"/>
        <v>214.94972944723341</v>
      </c>
      <c r="R96" s="22"/>
      <c r="S96" s="23"/>
      <c r="T96" s="23"/>
    </row>
    <row r="97" spans="2:20" ht="16.5" customHeight="1" x14ac:dyDescent="0.2">
      <c r="B97" s="17" t="s">
        <v>120</v>
      </c>
      <c r="C97" s="49">
        <v>6903</v>
      </c>
      <c r="D97" s="49">
        <v>38098</v>
      </c>
      <c r="E97" s="39">
        <f t="shared" si="11"/>
        <v>73.676211319837066</v>
      </c>
      <c r="F97" s="50">
        <v>52844.56</v>
      </c>
      <c r="G97" s="39">
        <f t="shared" si="12"/>
        <v>92.907185441430329</v>
      </c>
      <c r="H97" s="50">
        <v>18.830719684933914</v>
      </c>
      <c r="I97" s="39">
        <f t="shared" si="13"/>
        <v>35.062813383744377</v>
      </c>
      <c r="J97" s="30">
        <v>3</v>
      </c>
      <c r="K97" s="26">
        <f t="shared" si="9"/>
        <v>4.3459365493263801E-4</v>
      </c>
      <c r="L97" s="27">
        <f t="shared" si="14"/>
        <v>1.4630109257547697</v>
      </c>
      <c r="M97" s="37">
        <v>5.3999999999999995</v>
      </c>
      <c r="N97" s="39">
        <f t="shared" si="15"/>
        <v>21.344717182497323</v>
      </c>
      <c r="O97" s="18">
        <f t="shared" si="10"/>
        <v>224.45393825326389</v>
      </c>
      <c r="R97" s="22"/>
      <c r="S97" s="23"/>
      <c r="T97" s="23"/>
    </row>
    <row r="98" spans="2:20" ht="16.5" customHeight="1" x14ac:dyDescent="0.2">
      <c r="B98" s="17" t="s">
        <v>4</v>
      </c>
      <c r="C98" s="49">
        <v>130741</v>
      </c>
      <c r="D98" s="49">
        <v>23026</v>
      </c>
      <c r="E98" s="39">
        <f t="shared" si="11"/>
        <v>92.001945407015626</v>
      </c>
      <c r="F98" s="50">
        <v>15288.61</v>
      </c>
      <c r="G98" s="39">
        <f t="shared" si="12"/>
        <v>98.942596393343791</v>
      </c>
      <c r="H98" s="50">
        <v>27.246043288483357</v>
      </c>
      <c r="I98" s="39">
        <f t="shared" si="13"/>
        <v>61.110553619343477</v>
      </c>
      <c r="J98" s="30">
        <v>2922</v>
      </c>
      <c r="K98" s="26">
        <f t="shared" si="9"/>
        <v>2.2349530751638737E-2</v>
      </c>
      <c r="L98" s="27">
        <f t="shared" si="14"/>
        <v>75.237195260496406</v>
      </c>
      <c r="M98" s="37">
        <v>8.3749999999999982</v>
      </c>
      <c r="N98" s="39">
        <f t="shared" si="15"/>
        <v>59.445037353255046</v>
      </c>
      <c r="O98" s="18">
        <f t="shared" si="10"/>
        <v>386.73732803345433</v>
      </c>
      <c r="R98" s="22"/>
      <c r="S98" s="23"/>
      <c r="T98" s="23"/>
    </row>
    <row r="99" spans="2:20" ht="16.5" customHeight="1" x14ac:dyDescent="0.2">
      <c r="B99" s="17" t="s">
        <v>7</v>
      </c>
      <c r="C99" s="49">
        <v>27707</v>
      </c>
      <c r="D99" s="49">
        <v>22157</v>
      </c>
      <c r="E99" s="39">
        <f t="shared" si="11"/>
        <v>93.058544592376435</v>
      </c>
      <c r="F99" s="50">
        <v>15186.63</v>
      </c>
      <c r="G99" s="39">
        <f t="shared" si="12"/>
        <v>98.95898504038577</v>
      </c>
      <c r="H99" s="52">
        <v>22.161176615748445</v>
      </c>
      <c r="I99" s="39">
        <f t="shared" si="13"/>
        <v>45.371493249972872</v>
      </c>
      <c r="J99" s="30">
        <v>421</v>
      </c>
      <c r="K99" s="26">
        <f t="shared" si="9"/>
        <v>1.5194716136716354E-2</v>
      </c>
      <c r="L99" s="27">
        <f t="shared" si="14"/>
        <v>51.151312195765918</v>
      </c>
      <c r="M99" s="37">
        <v>9.2666666666666675</v>
      </c>
      <c r="N99" s="39">
        <f t="shared" si="15"/>
        <v>70.864461045891161</v>
      </c>
      <c r="O99" s="18">
        <f t="shared" si="10"/>
        <v>359.40479612439219</v>
      </c>
      <c r="R99" s="22"/>
      <c r="S99" s="23"/>
      <c r="T99" s="23"/>
    </row>
    <row r="100" spans="2:20" ht="16.5" customHeight="1" x14ac:dyDescent="0.2">
      <c r="B100" s="17" t="s">
        <v>121</v>
      </c>
      <c r="C100" s="49">
        <v>27835</v>
      </c>
      <c r="D100" s="49">
        <v>42464</v>
      </c>
      <c r="E100" s="39">
        <f t="shared" si="11"/>
        <v>68.367681925952951</v>
      </c>
      <c r="F100" s="50">
        <v>63220.92</v>
      </c>
      <c r="G100" s="39">
        <f t="shared" si="12"/>
        <v>91.239657478883871</v>
      </c>
      <c r="H100" s="50">
        <v>17.664353464492294</v>
      </c>
      <c r="I100" s="39">
        <f t="shared" si="13"/>
        <v>31.452589254416001</v>
      </c>
      <c r="J100" s="30">
        <v>50</v>
      </c>
      <c r="K100" s="26">
        <f t="shared" si="9"/>
        <v>1.7962996227770792E-3</v>
      </c>
      <c r="L100" s="27">
        <f t="shared" si="14"/>
        <v>6.0470417462937398</v>
      </c>
      <c r="M100" s="37">
        <v>5.1499999999999995</v>
      </c>
      <c r="N100" s="39">
        <f t="shared" si="15"/>
        <v>18.143009605122725</v>
      </c>
      <c r="O100" s="18">
        <f t="shared" si="10"/>
        <v>215.24998001066928</v>
      </c>
      <c r="R100" s="22"/>
      <c r="S100" s="23"/>
      <c r="T100" s="23"/>
    </row>
    <row r="101" spans="2:20" ht="16.5" customHeight="1" x14ac:dyDescent="0.2">
      <c r="B101" s="17" t="s">
        <v>51</v>
      </c>
      <c r="C101" s="49">
        <v>30602</v>
      </c>
      <c r="D101" s="49">
        <v>36209</v>
      </c>
      <c r="E101" s="39">
        <f t="shared" si="11"/>
        <v>75.973007477658214</v>
      </c>
      <c r="F101" s="50">
        <v>43746.46</v>
      </c>
      <c r="G101" s="39">
        <f t="shared" si="12"/>
        <v>94.369291243083694</v>
      </c>
      <c r="H101" s="50">
        <v>22.729284636644984</v>
      </c>
      <c r="I101" s="39">
        <f t="shared" si="13"/>
        <v>47.129943768480778</v>
      </c>
      <c r="J101" s="30">
        <v>55</v>
      </c>
      <c r="K101" s="26">
        <f t="shared" si="9"/>
        <v>1.7972681524083393E-3</v>
      </c>
      <c r="L101" s="27">
        <f t="shared" si="14"/>
        <v>6.0503021929578091</v>
      </c>
      <c r="M101" s="37">
        <v>5.166666666666667</v>
      </c>
      <c r="N101" s="39">
        <f t="shared" si="15"/>
        <v>18.356456776947709</v>
      </c>
      <c r="O101" s="18">
        <f t="shared" si="10"/>
        <v>241.8790014591282</v>
      </c>
      <c r="R101" s="22"/>
      <c r="S101" s="23"/>
      <c r="T101" s="23"/>
    </row>
    <row r="102" spans="2:20" ht="16.5" customHeight="1" x14ac:dyDescent="0.2">
      <c r="B102" s="17" t="s">
        <v>122</v>
      </c>
      <c r="C102" s="49">
        <v>28042</v>
      </c>
      <c r="D102" s="49">
        <v>47221</v>
      </c>
      <c r="E102" s="39">
        <f t="shared" si="11"/>
        <v>62.583743692625696</v>
      </c>
      <c r="F102" s="50">
        <v>74428.479999999996</v>
      </c>
      <c r="G102" s="39">
        <f t="shared" si="12"/>
        <v>89.438551918560478</v>
      </c>
      <c r="H102" s="50">
        <v>22.012080582185664</v>
      </c>
      <c r="I102" s="39">
        <f t="shared" si="13"/>
        <v>44.910000034101358</v>
      </c>
      <c r="J102" s="30">
        <v>17</v>
      </c>
      <c r="K102" s="26">
        <f t="shared" ref="K102:K133" si="16">SUM(J102/C102)</f>
        <v>6.0623350688253331E-4</v>
      </c>
      <c r="L102" s="27">
        <f t="shared" si="14"/>
        <v>2.0408172877380117</v>
      </c>
      <c r="M102" s="37">
        <v>4.7</v>
      </c>
      <c r="N102" s="39">
        <f t="shared" si="15"/>
        <v>12.379935965848452</v>
      </c>
      <c r="O102" s="18">
        <f t="shared" ref="O102:O133" si="17">SUM(E102+G102+I102+L102+N102)</f>
        <v>211.35304889887399</v>
      </c>
      <c r="R102" s="22"/>
      <c r="S102" s="23"/>
      <c r="T102" s="23"/>
    </row>
    <row r="103" spans="2:20" ht="16.5" customHeight="1" x14ac:dyDescent="0.2">
      <c r="B103" s="17" t="s">
        <v>123</v>
      </c>
      <c r="C103" s="49">
        <v>1685</v>
      </c>
      <c r="D103" s="49">
        <v>44974</v>
      </c>
      <c r="E103" s="39">
        <f t="shared" si="11"/>
        <v>65.315824670192711</v>
      </c>
      <c r="F103" s="50">
        <v>100163.11</v>
      </c>
      <c r="G103" s="39">
        <f t="shared" si="12"/>
        <v>85.302880533721563</v>
      </c>
      <c r="H103" s="51">
        <v>16.946091816057383</v>
      </c>
      <c r="I103" s="39">
        <f t="shared" si="13"/>
        <v>29.229371975910563</v>
      </c>
      <c r="J103" s="30">
        <v>0</v>
      </c>
      <c r="K103" s="26">
        <f t="shared" si="16"/>
        <v>0</v>
      </c>
      <c r="L103" s="27">
        <f t="shared" si="14"/>
        <v>0</v>
      </c>
      <c r="M103" s="37">
        <v>5.4833333333333334</v>
      </c>
      <c r="N103" s="39">
        <f t="shared" si="15"/>
        <v>22.411953041622198</v>
      </c>
      <c r="O103" s="18">
        <f t="shared" si="17"/>
        <v>202.26003022144704</v>
      </c>
      <c r="R103" s="22"/>
      <c r="S103" s="23"/>
      <c r="T103" s="23"/>
    </row>
    <row r="104" spans="2:20" ht="16.5" customHeight="1" x14ac:dyDescent="0.2">
      <c r="B104" s="19" t="s">
        <v>124</v>
      </c>
      <c r="C104" s="49">
        <v>14379</v>
      </c>
      <c r="D104" s="49">
        <v>39264</v>
      </c>
      <c r="E104" s="39">
        <f t="shared" si="11"/>
        <v>72.258495957201049</v>
      </c>
      <c r="F104" s="50">
        <v>47911.56</v>
      </c>
      <c r="G104" s="39">
        <f t="shared" si="12"/>
        <v>93.699940843058812</v>
      </c>
      <c r="H104" s="50">
        <v>20.190380354110577</v>
      </c>
      <c r="I104" s="39">
        <f t="shared" si="13"/>
        <v>39.271336975675723</v>
      </c>
      <c r="J104" s="30">
        <v>25</v>
      </c>
      <c r="K104" s="26">
        <f t="shared" si="16"/>
        <v>1.7386466374574032E-3</v>
      </c>
      <c r="L104" s="27">
        <f t="shared" si="14"/>
        <v>5.8529594202686646</v>
      </c>
      <c r="M104" s="37">
        <v>5.0249999999999995</v>
      </c>
      <c r="N104" s="39">
        <f t="shared" si="15"/>
        <v>16.542155816435422</v>
      </c>
      <c r="O104" s="18">
        <f t="shared" si="17"/>
        <v>227.62488901263964</v>
      </c>
      <c r="R104" s="22"/>
      <c r="S104" s="23"/>
      <c r="T104" s="23"/>
    </row>
    <row r="105" spans="2:20" ht="16.5" customHeight="1" x14ac:dyDescent="0.2">
      <c r="B105" s="19" t="s">
        <v>125</v>
      </c>
      <c r="C105" s="49">
        <v>3259</v>
      </c>
      <c r="D105" s="49">
        <v>25553</v>
      </c>
      <c r="E105" s="39">
        <f t="shared" si="11"/>
        <v>88.929418201714384</v>
      </c>
      <c r="F105" s="50">
        <v>33507.760000000002</v>
      </c>
      <c r="G105" s="39">
        <f t="shared" si="12"/>
        <v>96.014696621282269</v>
      </c>
      <c r="H105" s="50">
        <v>17.539939905240811</v>
      </c>
      <c r="I105" s="39">
        <f t="shared" si="13"/>
        <v>31.067495082659839</v>
      </c>
      <c r="J105" s="30">
        <v>5</v>
      </c>
      <c r="K105" s="26">
        <f t="shared" si="16"/>
        <v>1.5342129487572874E-3</v>
      </c>
      <c r="L105" s="27">
        <f t="shared" si="14"/>
        <v>5.1647562751790801</v>
      </c>
      <c r="M105" s="37">
        <v>5.15</v>
      </c>
      <c r="N105" s="39">
        <f t="shared" si="15"/>
        <v>18.143009605122735</v>
      </c>
      <c r="O105" s="18">
        <f t="shared" si="17"/>
        <v>239.3193757859583</v>
      </c>
      <c r="R105" s="22"/>
      <c r="S105" s="23"/>
      <c r="T105" s="23"/>
    </row>
    <row r="106" spans="2:20" ht="16.5" customHeight="1" x14ac:dyDescent="0.2">
      <c r="B106" s="19" t="s">
        <v>126</v>
      </c>
      <c r="C106" s="49">
        <v>24033</v>
      </c>
      <c r="D106" s="49">
        <v>38394</v>
      </c>
      <c r="E106" s="39">
        <f t="shared" si="11"/>
        <v>73.316311021946632</v>
      </c>
      <c r="F106" s="50">
        <v>59404.11</v>
      </c>
      <c r="G106" s="39">
        <f t="shared" si="12"/>
        <v>91.853036101322459</v>
      </c>
      <c r="H106" s="50">
        <v>20.426456200347832</v>
      </c>
      <c r="I106" s="39">
        <f t="shared" si="13"/>
        <v>40.002056625730972</v>
      </c>
      <c r="J106" s="30">
        <v>36</v>
      </c>
      <c r="K106" s="26">
        <f t="shared" si="16"/>
        <v>1.4979403320434402E-3</v>
      </c>
      <c r="L106" s="27">
        <f t="shared" si="14"/>
        <v>5.0426485684609537</v>
      </c>
      <c r="M106" s="37">
        <v>5.2333333333333334</v>
      </c>
      <c r="N106" s="39">
        <f t="shared" si="15"/>
        <v>19.210245464247595</v>
      </c>
      <c r="O106" s="18">
        <f t="shared" si="17"/>
        <v>229.42429778170862</v>
      </c>
      <c r="R106" s="22"/>
      <c r="S106" s="23"/>
      <c r="T106" s="23"/>
    </row>
    <row r="107" spans="2:20" ht="16.5" customHeight="1" x14ac:dyDescent="0.2">
      <c r="B107" s="19" t="s">
        <v>127</v>
      </c>
      <c r="C107" s="49">
        <v>5303</v>
      </c>
      <c r="D107" s="49">
        <v>39332</v>
      </c>
      <c r="E107" s="39">
        <f t="shared" si="11"/>
        <v>72.175816159037026</v>
      </c>
      <c r="F107" s="50">
        <v>56422</v>
      </c>
      <c r="G107" s="39">
        <f t="shared" si="12"/>
        <v>92.332274660160962</v>
      </c>
      <c r="H107" s="50">
        <v>16.634321565858635</v>
      </c>
      <c r="I107" s="39">
        <f t="shared" si="13"/>
        <v>28.264357334413059</v>
      </c>
      <c r="J107" s="30">
        <v>6</v>
      </c>
      <c r="K107" s="26">
        <f t="shared" si="16"/>
        <v>1.1314350367716388E-3</v>
      </c>
      <c r="L107" s="27">
        <f t="shared" si="14"/>
        <v>3.8088494891514899</v>
      </c>
      <c r="M107" s="37">
        <v>5.6583333333333341</v>
      </c>
      <c r="N107" s="39">
        <f t="shared" si="15"/>
        <v>24.653148345784427</v>
      </c>
      <c r="O107" s="18">
        <f t="shared" si="17"/>
        <v>221.23444598854698</v>
      </c>
      <c r="R107" s="22"/>
      <c r="S107" s="23"/>
      <c r="T107" s="23"/>
    </row>
    <row r="108" spans="2:20" ht="16.5" customHeight="1" x14ac:dyDescent="0.2">
      <c r="B108" s="17" t="s">
        <v>128</v>
      </c>
      <c r="C108" s="49">
        <v>87190</v>
      </c>
      <c r="D108" s="49">
        <v>45620</v>
      </c>
      <c r="E108" s="39">
        <f t="shared" si="11"/>
        <v>64.530366587634518</v>
      </c>
      <c r="F108" s="50">
        <v>87797.85</v>
      </c>
      <c r="G108" s="39">
        <f t="shared" si="12"/>
        <v>87.290033717897643</v>
      </c>
      <c r="H108" s="50">
        <v>16.340745529965002</v>
      </c>
      <c r="I108" s="39">
        <f t="shared" si="13"/>
        <v>27.355658788449965</v>
      </c>
      <c r="J108" s="30">
        <v>240</v>
      </c>
      <c r="K108" s="26">
        <f t="shared" si="16"/>
        <v>2.7526092441793786E-3</v>
      </c>
      <c r="L108" s="27">
        <f t="shared" si="14"/>
        <v>9.2663511141049906</v>
      </c>
      <c r="M108" s="37">
        <v>5.3666666666666663</v>
      </c>
      <c r="N108" s="39">
        <f t="shared" si="15"/>
        <v>20.917822838847378</v>
      </c>
      <c r="O108" s="18">
        <f t="shared" si="17"/>
        <v>209.3602330469345</v>
      </c>
      <c r="R108" s="22"/>
      <c r="S108" s="23"/>
      <c r="T108" s="23"/>
    </row>
    <row r="109" spans="2:20" ht="16.5" customHeight="1" x14ac:dyDescent="0.2">
      <c r="B109" s="17" t="s">
        <v>12</v>
      </c>
      <c r="C109" s="49">
        <v>40502</v>
      </c>
      <c r="D109" s="49">
        <v>27903</v>
      </c>
      <c r="E109" s="39">
        <f t="shared" si="11"/>
        <v>86.072101647516561</v>
      </c>
      <c r="F109" s="50">
        <v>20381.3</v>
      </c>
      <c r="G109" s="39">
        <f t="shared" si="12"/>
        <v>98.124178086771863</v>
      </c>
      <c r="H109" s="50">
        <v>22.131444327185477</v>
      </c>
      <c r="I109" s="39">
        <f t="shared" si="13"/>
        <v>45.279463642368547</v>
      </c>
      <c r="J109" s="30">
        <v>545</v>
      </c>
      <c r="K109" s="26">
        <f t="shared" si="16"/>
        <v>1.3456125623426003E-2</v>
      </c>
      <c r="L109" s="27">
        <f t="shared" si="14"/>
        <v>45.298541711227593</v>
      </c>
      <c r="M109" s="37">
        <v>8.0166666666666657</v>
      </c>
      <c r="N109" s="39">
        <f t="shared" si="15"/>
        <v>54.855923159018126</v>
      </c>
      <c r="O109" s="18">
        <f t="shared" si="17"/>
        <v>329.63020824690267</v>
      </c>
      <c r="R109" s="22"/>
      <c r="S109" s="23"/>
      <c r="T109" s="23"/>
    </row>
    <row r="110" spans="2:20" ht="16.5" customHeight="1" x14ac:dyDescent="0.2">
      <c r="B110" s="17" t="s">
        <v>129</v>
      </c>
      <c r="C110" s="49">
        <v>7592</v>
      </c>
      <c r="D110" s="49">
        <v>49371</v>
      </c>
      <c r="E110" s="39">
        <f t="shared" si="11"/>
        <v>59.969603015380876</v>
      </c>
      <c r="F110" s="50">
        <v>140520.16</v>
      </c>
      <c r="G110" s="39">
        <f t="shared" si="12"/>
        <v>78.817320148298762</v>
      </c>
      <c r="H110" s="50">
        <v>14.468785790503189</v>
      </c>
      <c r="I110" s="39">
        <f t="shared" si="13"/>
        <v>21.561428724090376</v>
      </c>
      <c r="J110" s="30">
        <v>5</v>
      </c>
      <c r="K110" s="26">
        <f t="shared" si="16"/>
        <v>6.5858798735511062E-4</v>
      </c>
      <c r="L110" s="27">
        <f t="shared" si="14"/>
        <v>2.2170627898852246</v>
      </c>
      <c r="M110" s="37">
        <v>5.1416666666666666</v>
      </c>
      <c r="N110" s="39">
        <f t="shared" si="15"/>
        <v>18.036286019210245</v>
      </c>
      <c r="O110" s="18">
        <f t="shared" si="17"/>
        <v>180.60170069686549</v>
      </c>
      <c r="R110" s="22"/>
      <c r="S110" s="23"/>
      <c r="T110" s="23"/>
    </row>
    <row r="111" spans="2:20" ht="16.5" customHeight="1" x14ac:dyDescent="0.2">
      <c r="B111" s="17" t="s">
        <v>130</v>
      </c>
      <c r="C111" s="49">
        <v>10238</v>
      </c>
      <c r="D111" s="49">
        <v>44614</v>
      </c>
      <c r="E111" s="39">
        <f t="shared" si="11"/>
        <v>65.753541248708132</v>
      </c>
      <c r="F111" s="50">
        <v>123937.94</v>
      </c>
      <c r="G111" s="39">
        <f t="shared" si="12"/>
        <v>81.482157868953919</v>
      </c>
      <c r="H111" s="52">
        <v>12.906759112216019</v>
      </c>
      <c r="I111" s="39">
        <f t="shared" si="13"/>
        <v>16.726526696087706</v>
      </c>
      <c r="J111" s="30">
        <v>9</v>
      </c>
      <c r="K111" s="26">
        <f t="shared" si="16"/>
        <v>8.7907794491111542E-4</v>
      </c>
      <c r="L111" s="27">
        <f t="shared" si="14"/>
        <v>2.9593175680265214</v>
      </c>
      <c r="M111" s="37">
        <v>5.0750000000000002</v>
      </c>
      <c r="N111" s="39">
        <f t="shared" si="15"/>
        <v>17.182497331910351</v>
      </c>
      <c r="O111" s="18">
        <f t="shared" si="17"/>
        <v>184.10404071368666</v>
      </c>
      <c r="R111" s="22"/>
      <c r="S111" s="23"/>
      <c r="T111" s="23"/>
    </row>
    <row r="112" spans="2:20" ht="16.5" customHeight="1" x14ac:dyDescent="0.2">
      <c r="B112" s="17" t="s">
        <v>131</v>
      </c>
      <c r="C112" s="49">
        <v>13935</v>
      </c>
      <c r="D112" s="49">
        <v>48196</v>
      </c>
      <c r="E112" s="39">
        <f t="shared" si="11"/>
        <v>61.398261292479781</v>
      </c>
      <c r="F112" s="50">
        <v>74434.34</v>
      </c>
      <c r="G112" s="39">
        <f t="shared" si="12"/>
        <v>89.437610190067971</v>
      </c>
      <c r="H112" s="51">
        <v>26.282706955023013</v>
      </c>
      <c r="I112" s="39">
        <f t="shared" si="13"/>
        <v>58.128762810620948</v>
      </c>
      <c r="J112" s="30">
        <v>16</v>
      </c>
      <c r="K112" s="26">
        <f t="shared" si="16"/>
        <v>1.1481880157875853E-3</v>
      </c>
      <c r="L112" s="27">
        <f t="shared" si="14"/>
        <v>3.8652465190231506</v>
      </c>
      <c r="M112" s="37">
        <v>4.6000000000000005</v>
      </c>
      <c r="N112" s="39">
        <f t="shared" si="15"/>
        <v>11.099252934898615</v>
      </c>
      <c r="O112" s="18">
        <f t="shared" si="17"/>
        <v>223.92913374709048</v>
      </c>
      <c r="R112" s="22"/>
      <c r="S112" s="23"/>
      <c r="T112" s="23"/>
    </row>
    <row r="113" spans="2:20" ht="16.5" customHeight="1" x14ac:dyDescent="0.2">
      <c r="B113" s="17" t="s">
        <v>132</v>
      </c>
      <c r="C113" s="49">
        <v>12819</v>
      </c>
      <c r="D113" s="49">
        <v>44029</v>
      </c>
      <c r="E113" s="39">
        <f t="shared" si="11"/>
        <v>66.464830688795672</v>
      </c>
      <c r="F113" s="50">
        <v>68601.22</v>
      </c>
      <c r="G113" s="39">
        <f t="shared" si="12"/>
        <v>90.375018945054208</v>
      </c>
      <c r="H113" s="50">
        <v>17.224098584450452</v>
      </c>
      <c r="I113" s="39">
        <f t="shared" si="13"/>
        <v>30.089879358393958</v>
      </c>
      <c r="J113" s="30">
        <v>14</v>
      </c>
      <c r="K113" s="26">
        <f t="shared" si="16"/>
        <v>1.0921288712068024E-3</v>
      </c>
      <c r="L113" s="27">
        <f t="shared" si="14"/>
        <v>3.6765296795587918</v>
      </c>
      <c r="M113" s="37">
        <v>5.2166666666666668</v>
      </c>
      <c r="N113" s="39">
        <f t="shared" si="15"/>
        <v>18.996798292422625</v>
      </c>
      <c r="O113" s="18">
        <f t="shared" si="17"/>
        <v>209.60305696422526</v>
      </c>
      <c r="R113" s="22"/>
      <c r="S113" s="23"/>
      <c r="T113" s="23"/>
    </row>
    <row r="114" spans="2:20" ht="16.5" customHeight="1" x14ac:dyDescent="0.2">
      <c r="B114" s="17" t="s">
        <v>25</v>
      </c>
      <c r="C114" s="49">
        <v>15267</v>
      </c>
      <c r="D114" s="49">
        <v>25756</v>
      </c>
      <c r="E114" s="39">
        <f t="shared" si="11"/>
        <v>88.682594686607089</v>
      </c>
      <c r="F114" s="50">
        <v>19486.689999999999</v>
      </c>
      <c r="G114" s="39">
        <f t="shared" si="12"/>
        <v>98.267945958219428</v>
      </c>
      <c r="H114" s="50">
        <v>19.552480654000831</v>
      </c>
      <c r="I114" s="39">
        <f t="shared" si="13"/>
        <v>37.29686202169809</v>
      </c>
      <c r="J114" s="30">
        <v>101</v>
      </c>
      <c r="K114" s="26">
        <f t="shared" si="16"/>
        <v>6.6155760791249104E-3</v>
      </c>
      <c r="L114" s="27">
        <f t="shared" si="14"/>
        <v>22.270596853103701</v>
      </c>
      <c r="M114" s="37">
        <v>7.9083333333333323</v>
      </c>
      <c r="N114" s="39">
        <f t="shared" si="15"/>
        <v>53.468516542155811</v>
      </c>
      <c r="O114" s="18">
        <f t="shared" si="17"/>
        <v>299.98651606178407</v>
      </c>
      <c r="R114" s="22"/>
      <c r="S114" s="23"/>
      <c r="T114" s="23"/>
    </row>
    <row r="115" spans="2:20" ht="16.5" customHeight="1" x14ac:dyDescent="0.2">
      <c r="B115" s="17" t="s">
        <v>28</v>
      </c>
      <c r="C115" s="49">
        <v>17819</v>
      </c>
      <c r="D115" s="49">
        <v>31392</v>
      </c>
      <c r="E115" s="39">
        <f t="shared" si="11"/>
        <v>81.829898474071371</v>
      </c>
      <c r="F115" s="50">
        <v>34127.25</v>
      </c>
      <c r="G115" s="39">
        <f t="shared" si="12"/>
        <v>95.915141777626303</v>
      </c>
      <c r="H115" s="50">
        <v>21.592750104433307</v>
      </c>
      <c r="I115" s="39">
        <f t="shared" si="13"/>
        <v>43.612056916054648</v>
      </c>
      <c r="J115" s="30">
        <v>58</v>
      </c>
      <c r="K115" s="26">
        <f t="shared" si="16"/>
        <v>3.2549525787081207E-3</v>
      </c>
      <c r="L115" s="27">
        <f t="shared" si="14"/>
        <v>10.957433757751842</v>
      </c>
      <c r="M115" s="37">
        <v>5.9333333333333336</v>
      </c>
      <c r="N115" s="39">
        <f t="shared" si="15"/>
        <v>28.17502668089648</v>
      </c>
      <c r="O115" s="18">
        <f t="shared" si="17"/>
        <v>260.48955760640064</v>
      </c>
      <c r="R115" s="22"/>
      <c r="S115" s="23"/>
      <c r="T115" s="23"/>
    </row>
    <row r="116" spans="2:20" ht="16.5" customHeight="1" x14ac:dyDescent="0.2">
      <c r="B116" s="17" t="s">
        <v>23</v>
      </c>
      <c r="C116" s="49">
        <v>12089</v>
      </c>
      <c r="D116" s="49">
        <v>31407</v>
      </c>
      <c r="E116" s="39">
        <f t="shared" si="11"/>
        <v>81.811660283299901</v>
      </c>
      <c r="F116" s="50">
        <v>28474.34</v>
      </c>
      <c r="G116" s="39">
        <f t="shared" si="12"/>
        <v>96.823589970900102</v>
      </c>
      <c r="H116" s="51">
        <v>24.371762800155071</v>
      </c>
      <c r="I116" s="39">
        <f t="shared" si="13"/>
        <v>52.213865262326784</v>
      </c>
      <c r="J116" s="30">
        <v>63</v>
      </c>
      <c r="K116" s="26">
        <f t="shared" si="16"/>
        <v>5.2113491603937466E-3</v>
      </c>
      <c r="L116" s="27">
        <f t="shared" si="14"/>
        <v>17.543424007791273</v>
      </c>
      <c r="M116" s="37">
        <v>7.4333333333333336</v>
      </c>
      <c r="N116" s="39">
        <f t="shared" si="15"/>
        <v>47.385272145144079</v>
      </c>
      <c r="O116" s="18">
        <f t="shared" si="17"/>
        <v>295.77781166946215</v>
      </c>
      <c r="R116" s="22"/>
      <c r="S116" s="23"/>
      <c r="T116" s="23"/>
    </row>
    <row r="117" spans="2:20" ht="16.5" customHeight="1" x14ac:dyDescent="0.2">
      <c r="B117" s="17" t="s">
        <v>133</v>
      </c>
      <c r="C117" s="49">
        <v>4217</v>
      </c>
      <c r="D117" s="49">
        <v>39712</v>
      </c>
      <c r="E117" s="39">
        <f t="shared" si="11"/>
        <v>71.713781992826313</v>
      </c>
      <c r="F117" s="50">
        <v>43323.48</v>
      </c>
      <c r="G117" s="39">
        <f t="shared" si="12"/>
        <v>94.437266041336443</v>
      </c>
      <c r="H117" s="50">
        <v>18.069445601682233</v>
      </c>
      <c r="I117" s="39">
        <f t="shared" si="13"/>
        <v>32.706460793777445</v>
      </c>
      <c r="J117" s="30">
        <v>6</v>
      </c>
      <c r="K117" s="26">
        <f t="shared" si="16"/>
        <v>1.4228124258951862E-3</v>
      </c>
      <c r="L117" s="27">
        <f t="shared" si="14"/>
        <v>4.789738876208288</v>
      </c>
      <c r="M117" s="37">
        <v>4.7</v>
      </c>
      <c r="N117" s="39">
        <f t="shared" si="15"/>
        <v>12.379935965848452</v>
      </c>
      <c r="O117" s="18">
        <f t="shared" si="17"/>
        <v>216.02718366999693</v>
      </c>
      <c r="R117" s="22"/>
      <c r="S117" s="23"/>
      <c r="T117" s="23"/>
    </row>
    <row r="118" spans="2:20" ht="16.5" customHeight="1" x14ac:dyDescent="0.2">
      <c r="B118" s="17" t="s">
        <v>47</v>
      </c>
      <c r="C118" s="49">
        <v>9472</v>
      </c>
      <c r="D118" s="49">
        <v>42447</v>
      </c>
      <c r="E118" s="39">
        <f t="shared" si="11"/>
        <v>68.388351875493953</v>
      </c>
      <c r="F118" s="50">
        <v>51707</v>
      </c>
      <c r="G118" s="39">
        <f t="shared" si="12"/>
        <v>93.089996476231974</v>
      </c>
      <c r="H118" s="50">
        <v>21.521899528078038</v>
      </c>
      <c r="I118" s="39">
        <f t="shared" si="13"/>
        <v>43.392754902800377</v>
      </c>
      <c r="J118" s="30">
        <v>18</v>
      </c>
      <c r="K118" s="26">
        <f t="shared" si="16"/>
        <v>1.9003378378378379E-3</v>
      </c>
      <c r="L118" s="27">
        <f t="shared" si="14"/>
        <v>6.3972747595978738</v>
      </c>
      <c r="M118" s="37">
        <v>5.1583333333333341</v>
      </c>
      <c r="N118" s="39">
        <f t="shared" si="15"/>
        <v>18.249733191035226</v>
      </c>
      <c r="O118" s="18">
        <f t="shared" si="17"/>
        <v>229.51811120515941</v>
      </c>
      <c r="R118" s="22"/>
      <c r="S118" s="23"/>
      <c r="T118" s="23"/>
    </row>
    <row r="119" spans="2:20" ht="16.5" customHeight="1" x14ac:dyDescent="0.2">
      <c r="B119" s="17" t="s">
        <v>134</v>
      </c>
      <c r="C119" s="49">
        <v>4753</v>
      </c>
      <c r="D119" s="49">
        <v>33497</v>
      </c>
      <c r="E119" s="39">
        <f t="shared" si="11"/>
        <v>79.270472369140975</v>
      </c>
      <c r="F119" s="50">
        <v>39331.230000000003</v>
      </c>
      <c r="G119" s="39">
        <f t="shared" si="12"/>
        <v>95.078838664922756</v>
      </c>
      <c r="H119" s="50">
        <v>16.140426810075478</v>
      </c>
      <c r="I119" s="39">
        <f t="shared" si="13"/>
        <v>26.735617275392855</v>
      </c>
      <c r="J119" s="30">
        <v>16</v>
      </c>
      <c r="K119" s="26">
        <f t="shared" si="16"/>
        <v>3.366294971596886E-3</v>
      </c>
      <c r="L119" s="27">
        <f t="shared" si="14"/>
        <v>11.332255468669809</v>
      </c>
      <c r="M119" s="37">
        <v>6.5083333333333337</v>
      </c>
      <c r="N119" s="39">
        <f t="shared" si="15"/>
        <v>35.538954108858064</v>
      </c>
      <c r="O119" s="18">
        <f t="shared" si="17"/>
        <v>247.95613788698446</v>
      </c>
      <c r="R119" s="22"/>
      <c r="S119" s="23"/>
      <c r="T119" s="23"/>
    </row>
    <row r="120" spans="2:20" ht="16.5" customHeight="1" x14ac:dyDescent="0.2">
      <c r="B120" s="17" t="s">
        <v>135</v>
      </c>
      <c r="C120" s="49">
        <v>9642</v>
      </c>
      <c r="D120" s="49">
        <v>36385</v>
      </c>
      <c r="E120" s="39">
        <f t="shared" si="11"/>
        <v>75.759012705939568</v>
      </c>
      <c r="F120" s="50">
        <v>42865.279999999999</v>
      </c>
      <c r="G120" s="39">
        <f t="shared" si="12"/>
        <v>94.510900852815496</v>
      </c>
      <c r="H120" s="52">
        <v>19.334855247005152</v>
      </c>
      <c r="I120" s="39">
        <f t="shared" si="13"/>
        <v>36.623251553801275</v>
      </c>
      <c r="J120" s="30">
        <v>15</v>
      </c>
      <c r="K120" s="26">
        <f t="shared" si="16"/>
        <v>1.5556938394523958E-3</v>
      </c>
      <c r="L120" s="27">
        <f t="shared" si="14"/>
        <v>5.2370692908552039</v>
      </c>
      <c r="M120" s="37">
        <v>5.2500000000000009</v>
      </c>
      <c r="N120" s="39">
        <f t="shared" si="15"/>
        <v>19.42369263607258</v>
      </c>
      <c r="O120" s="18">
        <f t="shared" si="17"/>
        <v>231.55392703948414</v>
      </c>
      <c r="R120" s="22"/>
      <c r="S120" s="23"/>
      <c r="T120" s="23"/>
    </row>
    <row r="121" spans="2:20" ht="16.5" customHeight="1" x14ac:dyDescent="0.2">
      <c r="B121" s="17" t="s">
        <v>21</v>
      </c>
      <c r="C121" s="49">
        <v>9491</v>
      </c>
      <c r="D121" s="49">
        <v>23526</v>
      </c>
      <c r="E121" s="39">
        <f t="shared" si="11"/>
        <v>91.39400571463311</v>
      </c>
      <c r="F121" s="50">
        <v>18334.91</v>
      </c>
      <c r="G121" s="39">
        <f t="shared" si="12"/>
        <v>98.453042211308343</v>
      </c>
      <c r="H121" s="50">
        <v>12.852394810571202</v>
      </c>
      <c r="I121" s="39">
        <f t="shared" si="13"/>
        <v>16.558254235746826</v>
      </c>
      <c r="J121" s="30">
        <v>86</v>
      </c>
      <c r="K121" s="26">
        <f t="shared" si="16"/>
        <v>9.061215888736698E-3</v>
      </c>
      <c r="L121" s="27">
        <f t="shared" si="14"/>
        <v>30.503569703288203</v>
      </c>
      <c r="M121" s="37">
        <v>7.2416666666666663</v>
      </c>
      <c r="N121" s="39">
        <f t="shared" si="15"/>
        <v>44.930629669156879</v>
      </c>
      <c r="O121" s="18">
        <f t="shared" si="17"/>
        <v>281.83950153413338</v>
      </c>
      <c r="R121" s="22"/>
      <c r="S121" s="23"/>
      <c r="T121" s="23"/>
    </row>
    <row r="122" spans="2:20" ht="16.5" customHeight="1" x14ac:dyDescent="0.2">
      <c r="B122" s="17" t="s">
        <v>136</v>
      </c>
      <c r="C122" s="49">
        <v>9299</v>
      </c>
      <c r="D122" s="49">
        <v>63081</v>
      </c>
      <c r="E122" s="39">
        <f t="shared" si="11"/>
        <v>43.299896650252293</v>
      </c>
      <c r="F122" s="50">
        <v>157044</v>
      </c>
      <c r="G122" s="39">
        <f t="shared" si="12"/>
        <v>76.161864357574117</v>
      </c>
      <c r="H122" s="50">
        <v>19.72715223963187</v>
      </c>
      <c r="I122" s="39">
        <f t="shared" si="13"/>
        <v>37.837518602882739</v>
      </c>
      <c r="J122" s="30">
        <v>3</v>
      </c>
      <c r="K122" s="26">
        <f t="shared" si="16"/>
        <v>3.2261533498225618E-4</v>
      </c>
      <c r="L122" s="27">
        <f t="shared" si="14"/>
        <v>1.0860484375185693</v>
      </c>
      <c r="M122" s="37">
        <v>4.5750000000000002</v>
      </c>
      <c r="N122" s="39">
        <f t="shared" si="15"/>
        <v>10.77908217716115</v>
      </c>
      <c r="O122" s="18">
        <f t="shared" si="17"/>
        <v>169.16441022538888</v>
      </c>
      <c r="R122" s="22"/>
      <c r="S122" s="23"/>
      <c r="T122" s="23"/>
    </row>
    <row r="123" spans="2:20" ht="16.5" customHeight="1" x14ac:dyDescent="0.2">
      <c r="B123" s="17" t="s">
        <v>137</v>
      </c>
      <c r="C123" s="49">
        <v>25045</v>
      </c>
      <c r="D123" s="49">
        <v>77535</v>
      </c>
      <c r="E123" s="39">
        <f t="shared" si="11"/>
        <v>25.725576022858533</v>
      </c>
      <c r="F123" s="50">
        <v>215238.8</v>
      </c>
      <c r="G123" s="39">
        <f t="shared" si="12"/>
        <v>66.809696904363278</v>
      </c>
      <c r="H123" s="51">
        <v>16.442097215739736</v>
      </c>
      <c r="I123" s="39">
        <f t="shared" si="13"/>
        <v>27.669370121236604</v>
      </c>
      <c r="J123" s="30">
        <v>1</v>
      </c>
      <c r="K123" s="26">
        <f t="shared" si="16"/>
        <v>3.9928129367139147E-5</v>
      </c>
      <c r="L123" s="27">
        <f t="shared" si="14"/>
        <v>0.1344135811603803</v>
      </c>
      <c r="M123" s="37">
        <v>4.45</v>
      </c>
      <c r="N123" s="39">
        <f t="shared" si="15"/>
        <v>9.1782283884738494</v>
      </c>
      <c r="O123" s="18">
        <f t="shared" si="17"/>
        <v>129.51728501809265</v>
      </c>
      <c r="R123" s="22"/>
      <c r="S123" s="23"/>
      <c r="T123" s="23"/>
    </row>
    <row r="124" spans="2:20" ht="16.5" customHeight="1" x14ac:dyDescent="0.2">
      <c r="B124" s="17" t="s">
        <v>138</v>
      </c>
      <c r="C124" s="49">
        <v>19729</v>
      </c>
      <c r="D124" s="49">
        <v>39785</v>
      </c>
      <c r="E124" s="39">
        <f t="shared" si="11"/>
        <v>71.625022797738467</v>
      </c>
      <c r="F124" s="50">
        <v>56013.84</v>
      </c>
      <c r="G124" s="39">
        <f t="shared" si="12"/>
        <v>92.397867817413882</v>
      </c>
      <c r="H124" s="50">
        <v>20.46195420088771</v>
      </c>
      <c r="I124" s="39">
        <f t="shared" si="13"/>
        <v>40.111932697110554</v>
      </c>
      <c r="J124" s="30">
        <v>24</v>
      </c>
      <c r="K124" s="26">
        <f t="shared" si="16"/>
        <v>1.2164833493841553E-3</v>
      </c>
      <c r="L124" s="27">
        <f t="shared" si="14"/>
        <v>4.0951551200710323</v>
      </c>
      <c r="M124" s="37">
        <v>4.7</v>
      </c>
      <c r="N124" s="39">
        <f t="shared" si="15"/>
        <v>12.379935965848452</v>
      </c>
      <c r="O124" s="18">
        <f t="shared" si="17"/>
        <v>220.60991439818238</v>
      </c>
      <c r="R124" s="22"/>
      <c r="S124" s="23"/>
      <c r="T124" s="23"/>
    </row>
    <row r="125" spans="2:20" ht="16.5" customHeight="1" x14ac:dyDescent="0.2">
      <c r="B125" s="17" t="s">
        <v>139</v>
      </c>
      <c r="C125" s="49">
        <v>2237</v>
      </c>
      <c r="D125" s="49">
        <v>61204</v>
      </c>
      <c r="E125" s="39">
        <f t="shared" si="11"/>
        <v>45.582102255456256</v>
      </c>
      <c r="F125" s="50">
        <v>259550.92</v>
      </c>
      <c r="G125" s="39">
        <f t="shared" si="12"/>
        <v>59.688538889441432</v>
      </c>
      <c r="H125" s="50">
        <v>9.7513434631641669</v>
      </c>
      <c r="I125" s="39">
        <f t="shared" si="13"/>
        <v>6.9596477222143793</v>
      </c>
      <c r="J125" s="30">
        <v>0</v>
      </c>
      <c r="K125" s="26">
        <f t="shared" si="16"/>
        <v>0</v>
      </c>
      <c r="L125" s="27">
        <f t="shared" si="14"/>
        <v>0</v>
      </c>
      <c r="M125" s="37">
        <v>3.7333333333333338</v>
      </c>
      <c r="N125" s="39">
        <f t="shared" si="15"/>
        <v>0</v>
      </c>
      <c r="O125" s="18">
        <f t="shared" si="17"/>
        <v>112.23028886711208</v>
      </c>
      <c r="R125" s="22"/>
      <c r="S125" s="23"/>
      <c r="T125" s="23"/>
    </row>
    <row r="126" spans="2:20" ht="16.5" customHeight="1" x14ac:dyDescent="0.2">
      <c r="B126" s="17" t="s">
        <v>140</v>
      </c>
      <c r="C126" s="49">
        <v>4188</v>
      </c>
      <c r="D126" s="49">
        <v>41657</v>
      </c>
      <c r="E126" s="39">
        <f t="shared" si="11"/>
        <v>69.34889658945832</v>
      </c>
      <c r="F126" s="50">
        <v>51691.67</v>
      </c>
      <c r="G126" s="39">
        <f t="shared" si="12"/>
        <v>93.092460076537463</v>
      </c>
      <c r="H126" s="50">
        <v>20.75203971332429</v>
      </c>
      <c r="I126" s="39">
        <f t="shared" si="13"/>
        <v>41.009827113300524</v>
      </c>
      <c r="J126" s="30">
        <v>11</v>
      </c>
      <c r="K126" s="26">
        <f t="shared" si="16"/>
        <v>2.6265520534861507E-3</v>
      </c>
      <c r="L126" s="27">
        <f t="shared" si="14"/>
        <v>8.8419936823732037</v>
      </c>
      <c r="M126" s="37">
        <v>5.7333333333333343</v>
      </c>
      <c r="N126" s="39">
        <f t="shared" si="15"/>
        <v>25.613660618996807</v>
      </c>
      <c r="O126" s="18">
        <f t="shared" si="17"/>
        <v>237.90683808066635</v>
      </c>
      <c r="R126" s="22"/>
      <c r="S126" s="23"/>
      <c r="T126" s="23"/>
    </row>
    <row r="127" spans="2:20" ht="16.5" customHeight="1" x14ac:dyDescent="0.2">
      <c r="B127" s="17" t="s">
        <v>141</v>
      </c>
      <c r="C127" s="49">
        <v>3701</v>
      </c>
      <c r="D127" s="49">
        <v>45882</v>
      </c>
      <c r="E127" s="39">
        <f t="shared" si="11"/>
        <v>64.211806188826074</v>
      </c>
      <c r="F127" s="50">
        <v>196175.41</v>
      </c>
      <c r="G127" s="39">
        <f t="shared" si="12"/>
        <v>69.873269861154341</v>
      </c>
      <c r="H127" s="50">
        <v>7.502868654240201</v>
      </c>
      <c r="I127" s="39">
        <f t="shared" si="13"/>
        <v>0</v>
      </c>
      <c r="J127" s="30">
        <v>2</v>
      </c>
      <c r="K127" s="26">
        <f t="shared" si="16"/>
        <v>5.4039448797622261E-4</v>
      </c>
      <c r="L127" s="27">
        <f t="shared" si="14"/>
        <v>1.8191775953319236</v>
      </c>
      <c r="M127" s="37">
        <v>3.9749999999999996</v>
      </c>
      <c r="N127" s="39">
        <f t="shared" si="15"/>
        <v>3.0949839914621027</v>
      </c>
      <c r="O127" s="18">
        <f t="shared" si="17"/>
        <v>138.99923763677444</v>
      </c>
      <c r="R127" s="22"/>
      <c r="S127" s="23"/>
      <c r="T127" s="23"/>
    </row>
    <row r="128" spans="2:20" ht="16.5" customHeight="1" x14ac:dyDescent="0.2">
      <c r="B128" s="17" t="s">
        <v>142</v>
      </c>
      <c r="C128" s="49">
        <v>1710</v>
      </c>
      <c r="D128" s="49">
        <v>31576</v>
      </c>
      <c r="E128" s="39">
        <f t="shared" si="11"/>
        <v>81.60617666727461</v>
      </c>
      <c r="F128" s="50">
        <v>28275.040000000001</v>
      </c>
      <c r="G128" s="39">
        <f t="shared" si="12"/>
        <v>96.855618381916642</v>
      </c>
      <c r="H128" s="50">
        <v>25.844692281513694</v>
      </c>
      <c r="I128" s="39">
        <f t="shared" si="13"/>
        <v>56.772986969732401</v>
      </c>
      <c r="J128" s="30">
        <v>4</v>
      </c>
      <c r="K128" s="26">
        <f t="shared" si="16"/>
        <v>2.3391812865497076E-3</v>
      </c>
      <c r="L128" s="27">
        <f t="shared" si="14"/>
        <v>7.874592140729181</v>
      </c>
      <c r="M128" s="37">
        <v>5.708333333333333</v>
      </c>
      <c r="N128" s="39">
        <f t="shared" si="15"/>
        <v>25.293489861259332</v>
      </c>
      <c r="O128" s="18">
        <f t="shared" si="17"/>
        <v>268.4028640209122</v>
      </c>
      <c r="R128" s="22"/>
      <c r="S128" s="23"/>
      <c r="T128" s="23"/>
    </row>
    <row r="129" spans="2:20" ht="16.5" customHeight="1" x14ac:dyDescent="0.2">
      <c r="B129" s="17" t="s">
        <v>32</v>
      </c>
      <c r="C129" s="49">
        <v>16561</v>
      </c>
      <c r="D129" s="49">
        <v>33030</v>
      </c>
      <c r="E129" s="39">
        <f t="shared" si="11"/>
        <v>79.838288041826246</v>
      </c>
      <c r="F129" s="50">
        <v>34571.69</v>
      </c>
      <c r="G129" s="39">
        <f t="shared" si="12"/>
        <v>95.843718260354919</v>
      </c>
      <c r="H129" s="51">
        <v>22.988440370710411</v>
      </c>
      <c r="I129" s="39">
        <f t="shared" si="13"/>
        <v>47.932102016876001</v>
      </c>
      <c r="J129" s="30">
        <v>35</v>
      </c>
      <c r="K129" s="26">
        <f t="shared" si="16"/>
        <v>2.1133989493388079E-3</v>
      </c>
      <c r="L129" s="27">
        <f t="shared" si="14"/>
        <v>7.114521158484413</v>
      </c>
      <c r="M129" s="37">
        <v>6.6000000000000014</v>
      </c>
      <c r="N129" s="39">
        <f t="shared" si="15"/>
        <v>36.712913553895433</v>
      </c>
      <c r="O129" s="18">
        <f t="shared" si="17"/>
        <v>267.44154303143699</v>
      </c>
      <c r="R129" s="22"/>
      <c r="S129" s="23"/>
      <c r="T129" s="23"/>
    </row>
    <row r="130" spans="2:20" ht="16.5" customHeight="1" x14ac:dyDescent="0.2">
      <c r="B130" s="17" t="s">
        <v>143</v>
      </c>
      <c r="C130" s="49">
        <v>2747</v>
      </c>
      <c r="D130" s="49">
        <v>48922</v>
      </c>
      <c r="E130" s="39">
        <f t="shared" si="11"/>
        <v>60.515532859140379</v>
      </c>
      <c r="F130" s="50">
        <v>178013.04</v>
      </c>
      <c r="G130" s="39">
        <f t="shared" si="12"/>
        <v>72.792044830518833</v>
      </c>
      <c r="H130" s="50">
        <v>9.7777708500860587</v>
      </c>
      <c r="I130" s="39">
        <f t="shared" si="13"/>
        <v>7.0414477506003079</v>
      </c>
      <c r="J130" s="30">
        <v>4</v>
      </c>
      <c r="K130" s="26">
        <f t="shared" si="16"/>
        <v>1.4561339643247178E-3</v>
      </c>
      <c r="L130" s="27">
        <f t="shared" si="14"/>
        <v>4.9019121079894061</v>
      </c>
      <c r="M130" s="37">
        <v>3.9333333333333336</v>
      </c>
      <c r="N130" s="39">
        <f t="shared" si="15"/>
        <v>2.561366061899677</v>
      </c>
      <c r="O130" s="18">
        <f t="shared" si="17"/>
        <v>147.8123036101486</v>
      </c>
      <c r="R130" s="22"/>
      <c r="S130" s="23"/>
      <c r="T130" s="23"/>
    </row>
    <row r="131" spans="2:20" ht="16.5" customHeight="1" x14ac:dyDescent="0.2">
      <c r="B131" s="17" t="s">
        <v>144</v>
      </c>
      <c r="C131" s="49">
        <v>40261</v>
      </c>
      <c r="D131" s="49">
        <v>40559</v>
      </c>
      <c r="E131" s="39">
        <f t="shared" si="11"/>
        <v>70.683932153930328</v>
      </c>
      <c r="F131" s="50">
        <v>65264.43</v>
      </c>
      <c r="G131" s="39">
        <f t="shared" si="12"/>
        <v>90.911256183367584</v>
      </c>
      <c r="H131" s="51">
        <v>15.729932618393912</v>
      </c>
      <c r="I131" s="39">
        <f t="shared" si="13"/>
        <v>25.465024892155945</v>
      </c>
      <c r="J131" s="30">
        <v>60</v>
      </c>
      <c r="K131" s="26">
        <f t="shared" si="16"/>
        <v>1.4902759494299694E-3</v>
      </c>
      <c r="L131" s="27">
        <f t="shared" si="14"/>
        <v>5.0168472817293042</v>
      </c>
      <c r="M131" s="37">
        <v>5.9916666666666671</v>
      </c>
      <c r="N131" s="39">
        <f t="shared" si="15"/>
        <v>28.922091782283886</v>
      </c>
      <c r="O131" s="18">
        <f t="shared" si="17"/>
        <v>220.99915229346703</v>
      </c>
      <c r="R131" s="22"/>
      <c r="S131" s="23"/>
      <c r="T131" s="23"/>
    </row>
    <row r="132" spans="2:20" ht="16.5" customHeight="1" x14ac:dyDescent="0.2">
      <c r="B132" s="17" t="s">
        <v>145</v>
      </c>
      <c r="C132" s="49">
        <v>3648</v>
      </c>
      <c r="D132" s="49">
        <v>55920</v>
      </c>
      <c r="E132" s="39">
        <f t="shared" si="11"/>
        <v>52.006808924554683</v>
      </c>
      <c r="F132" s="50">
        <v>139985.07999999999</v>
      </c>
      <c r="G132" s="39">
        <f t="shared" si="12"/>
        <v>78.903309923345063</v>
      </c>
      <c r="H132" s="51">
        <v>13.538593401988368</v>
      </c>
      <c r="I132" s="39">
        <f t="shared" si="13"/>
        <v>18.682227537466257</v>
      </c>
      <c r="J132" s="30">
        <v>2</v>
      </c>
      <c r="K132" s="26">
        <f t="shared" si="16"/>
        <v>5.4824561403508769E-4</v>
      </c>
      <c r="L132" s="27">
        <f t="shared" si="14"/>
        <v>1.8456075329834016</v>
      </c>
      <c r="M132" s="37">
        <v>4.6416666666666666</v>
      </c>
      <c r="N132" s="39">
        <f t="shared" si="15"/>
        <v>11.63287086446104</v>
      </c>
      <c r="O132" s="18">
        <f t="shared" si="17"/>
        <v>163.07082478281043</v>
      </c>
      <c r="R132" s="22"/>
      <c r="S132" s="23"/>
      <c r="T132" s="23"/>
    </row>
    <row r="133" spans="2:20" ht="16.5" customHeight="1" x14ac:dyDescent="0.2">
      <c r="B133" s="17" t="s">
        <v>146</v>
      </c>
      <c r="C133" s="49">
        <v>23620</v>
      </c>
      <c r="D133" s="49">
        <v>57069</v>
      </c>
      <c r="E133" s="39">
        <f t="shared" si="11"/>
        <v>50.609763511459668</v>
      </c>
      <c r="F133" s="50">
        <v>85814.95</v>
      </c>
      <c r="G133" s="39">
        <f t="shared" si="12"/>
        <v>87.608694712401814</v>
      </c>
      <c r="H133" s="50">
        <v>23.269216998986106</v>
      </c>
      <c r="I133" s="39">
        <f t="shared" si="13"/>
        <v>48.801182877232698</v>
      </c>
      <c r="J133" s="30">
        <v>17</v>
      </c>
      <c r="K133" s="26">
        <f t="shared" si="16"/>
        <v>7.1972904318374261E-4</v>
      </c>
      <c r="L133" s="27">
        <f t="shared" si="14"/>
        <v>2.4228873151036971</v>
      </c>
      <c r="M133" s="37">
        <v>4.1166666666666671</v>
      </c>
      <c r="N133" s="39">
        <f t="shared" si="15"/>
        <v>4.9092849519743869</v>
      </c>
      <c r="O133" s="18">
        <f t="shared" si="17"/>
        <v>194.35181336817229</v>
      </c>
      <c r="R133" s="22"/>
      <c r="S133" s="23"/>
      <c r="T133" s="23"/>
    </row>
    <row r="134" spans="2:20" ht="16.5" customHeight="1" x14ac:dyDescent="0.2">
      <c r="B134" s="17" t="s">
        <v>147</v>
      </c>
      <c r="C134" s="49">
        <v>11451</v>
      </c>
      <c r="D134" s="49">
        <v>34655</v>
      </c>
      <c r="E134" s="39">
        <f t="shared" si="11"/>
        <v>77.862484041583073</v>
      </c>
      <c r="F134" s="50">
        <v>35876.959999999999</v>
      </c>
      <c r="G134" s="39">
        <f t="shared" si="12"/>
        <v>95.633955470352163</v>
      </c>
      <c r="H134" s="50">
        <v>15.890219296501074</v>
      </c>
      <c r="I134" s="39">
        <f t="shared" si="13"/>
        <v>25.961156229612946</v>
      </c>
      <c r="J134" s="30">
        <v>16</v>
      </c>
      <c r="K134" s="26">
        <f t="shared" ref="K134:K165" si="18">SUM(J134/C134)</f>
        <v>1.3972578814077372E-3</v>
      </c>
      <c r="L134" s="27">
        <f t="shared" si="14"/>
        <v>4.7037123607185043</v>
      </c>
      <c r="M134" s="37">
        <v>5.4249999999999998</v>
      </c>
      <c r="N134" s="39">
        <f t="shared" si="15"/>
        <v>21.664887940234788</v>
      </c>
      <c r="O134" s="18">
        <f t="shared" ref="O134:O165" si="19">SUM(E134+G134+I134+L134+N134)</f>
        <v>225.82619604250149</v>
      </c>
      <c r="R134" s="22"/>
      <c r="S134" s="23"/>
      <c r="T134" s="23"/>
    </row>
    <row r="135" spans="2:20" ht="16.5" customHeight="1" x14ac:dyDescent="0.2">
      <c r="B135" s="19" t="s">
        <v>150</v>
      </c>
      <c r="C135" s="49">
        <v>25835</v>
      </c>
      <c r="D135" s="49">
        <v>40318</v>
      </c>
      <c r="E135" s="39">
        <f t="shared" ref="E135:E174" si="20">SUM(100-(((D135-$D$2)/$D$3)*100))</f>
        <v>70.976959085658706</v>
      </c>
      <c r="F135" s="50">
        <v>53546.18</v>
      </c>
      <c r="G135" s="39">
        <f t="shared" ref="G135:G174" si="21">SUM(100-(((F135-$F$2)/$F$3)*100))</f>
        <v>92.794431935472375</v>
      </c>
      <c r="H135" s="52">
        <v>24.112708201850388</v>
      </c>
      <c r="I135" s="39">
        <f t="shared" ref="I135:I174" si="22">SUM((H135-$H$2)/$H$3)*100</f>
        <v>51.412020056916994</v>
      </c>
      <c r="J135" s="30">
        <v>25</v>
      </c>
      <c r="K135" s="26">
        <f t="shared" si="18"/>
        <v>9.6767950454809367E-4</v>
      </c>
      <c r="L135" s="27">
        <f t="shared" ref="L135:L174" si="23">SUM((K135-$K$2)/$K$3)*100</f>
        <v>3.2575848075882763</v>
      </c>
      <c r="M135" s="37">
        <v>4.8916666666666666</v>
      </c>
      <c r="N135" s="39">
        <f t="shared" ref="N135:N174" si="24">SUM((M135-$M$2)/$M$3)*100</f>
        <v>14.834578441835641</v>
      </c>
      <c r="O135" s="18">
        <f t="shared" si="19"/>
        <v>233.27557432747199</v>
      </c>
      <c r="R135" s="22"/>
      <c r="S135" s="23"/>
      <c r="T135" s="23"/>
    </row>
    <row r="136" spans="2:20" ht="16.5" customHeight="1" x14ac:dyDescent="0.2">
      <c r="B136" s="17" t="s">
        <v>148</v>
      </c>
      <c r="C136" s="49">
        <v>19877</v>
      </c>
      <c r="D136" s="49">
        <v>42012</v>
      </c>
      <c r="E136" s="39">
        <f t="shared" si="20"/>
        <v>68.917259407866737</v>
      </c>
      <c r="F136" s="50">
        <v>58432.32</v>
      </c>
      <c r="G136" s="39">
        <f t="shared" si="21"/>
        <v>92.009207147693544</v>
      </c>
      <c r="H136" s="50">
        <v>20.124354700805057</v>
      </c>
      <c r="I136" s="39">
        <f t="shared" si="22"/>
        <v>39.06696942580961</v>
      </c>
      <c r="J136" s="30">
        <v>20</v>
      </c>
      <c r="K136" s="26">
        <f t="shared" si="18"/>
        <v>1.0061880565477687E-3</v>
      </c>
      <c r="L136" s="27">
        <f t="shared" si="23"/>
        <v>3.3872195403347836</v>
      </c>
      <c r="M136" s="37">
        <v>5.5</v>
      </c>
      <c r="N136" s="39">
        <f t="shared" si="24"/>
        <v>22.625400213447168</v>
      </c>
      <c r="O136" s="18">
        <f t="shared" si="19"/>
        <v>226.00605573515188</v>
      </c>
      <c r="R136" s="22"/>
      <c r="S136" s="23"/>
      <c r="T136" s="23"/>
    </row>
    <row r="137" spans="2:20" ht="16.5" customHeight="1" x14ac:dyDescent="0.2">
      <c r="B137" s="17" t="s">
        <v>149</v>
      </c>
      <c r="C137" s="49">
        <v>43434</v>
      </c>
      <c r="D137" s="49">
        <v>37876</v>
      </c>
      <c r="E137" s="39">
        <f t="shared" si="20"/>
        <v>73.946136543254909</v>
      </c>
      <c r="F137" s="50">
        <v>46978.07</v>
      </c>
      <c r="G137" s="39">
        <f t="shared" si="21"/>
        <v>93.849956906279189</v>
      </c>
      <c r="H137" s="51">
        <v>19.173321157881876</v>
      </c>
      <c r="I137" s="39">
        <f t="shared" si="22"/>
        <v>36.123259136290145</v>
      </c>
      <c r="J137" s="30">
        <v>92</v>
      </c>
      <c r="K137" s="26">
        <f t="shared" si="18"/>
        <v>2.1181562830961918E-3</v>
      </c>
      <c r="L137" s="27">
        <f t="shared" si="23"/>
        <v>7.1305361904240607</v>
      </c>
      <c r="M137" s="37">
        <v>5.2250000000000005</v>
      </c>
      <c r="N137" s="39">
        <f t="shared" si="24"/>
        <v>19.103521878335116</v>
      </c>
      <c r="O137" s="18">
        <f t="shared" si="19"/>
        <v>230.15341065458341</v>
      </c>
      <c r="R137" s="22"/>
      <c r="S137" s="23"/>
      <c r="T137" s="23"/>
    </row>
    <row r="138" spans="2:20" ht="16.5" customHeight="1" x14ac:dyDescent="0.2">
      <c r="B138" s="17" t="s">
        <v>18</v>
      </c>
      <c r="C138" s="49">
        <v>2988</v>
      </c>
      <c r="D138" s="49">
        <v>32250</v>
      </c>
      <c r="E138" s="39">
        <f t="shared" si="20"/>
        <v>80.786673961942981</v>
      </c>
      <c r="F138" s="50">
        <v>30293.17</v>
      </c>
      <c r="G138" s="39">
        <f t="shared" si="21"/>
        <v>96.531295767140946</v>
      </c>
      <c r="H138" s="50">
        <v>17.715539322130343</v>
      </c>
      <c r="I138" s="39">
        <f t="shared" si="22"/>
        <v>31.611023556684533</v>
      </c>
      <c r="J138" s="30">
        <v>34</v>
      </c>
      <c r="K138" s="26">
        <f t="shared" si="18"/>
        <v>1.1378848728246318E-2</v>
      </c>
      <c r="L138" s="27">
        <f t="shared" si="23"/>
        <v>38.305621407462731</v>
      </c>
      <c r="M138" s="37">
        <v>7.416666666666667</v>
      </c>
      <c r="N138" s="39">
        <f t="shared" si="24"/>
        <v>47.171824973319112</v>
      </c>
      <c r="O138" s="18">
        <f t="shared" si="19"/>
        <v>294.40643966655028</v>
      </c>
      <c r="R138" s="22"/>
      <c r="S138" s="23"/>
      <c r="T138" s="23"/>
    </row>
    <row r="139" spans="2:20" ht="16.5" customHeight="1" x14ac:dyDescent="0.2">
      <c r="B139" s="17" t="s">
        <v>38</v>
      </c>
      <c r="C139" s="49">
        <v>11987</v>
      </c>
      <c r="D139" s="49">
        <v>28445</v>
      </c>
      <c r="E139" s="39">
        <f t="shared" si="20"/>
        <v>85.413095020973913</v>
      </c>
      <c r="F139" s="50">
        <v>26395.68</v>
      </c>
      <c r="G139" s="39">
        <f t="shared" si="21"/>
        <v>97.157640030326235</v>
      </c>
      <c r="H139" s="50">
        <v>22.404419815277024</v>
      </c>
      <c r="I139" s="39">
        <f t="shared" si="22"/>
        <v>46.124397829034336</v>
      </c>
      <c r="J139" s="30">
        <v>44</v>
      </c>
      <c r="K139" s="26">
        <f t="shared" si="18"/>
        <v>3.6706431967965295E-3</v>
      </c>
      <c r="L139" s="27">
        <f t="shared" si="23"/>
        <v>12.356809724461158</v>
      </c>
      <c r="M139" s="37">
        <v>6.5250000000000012</v>
      </c>
      <c r="N139" s="39">
        <f t="shared" si="24"/>
        <v>35.752401280683053</v>
      </c>
      <c r="O139" s="18">
        <f t="shared" si="19"/>
        <v>276.80434388547872</v>
      </c>
      <c r="R139" s="22"/>
      <c r="S139" s="23"/>
      <c r="T139" s="23"/>
    </row>
    <row r="140" spans="2:20" ht="16.5" customHeight="1" x14ac:dyDescent="0.2">
      <c r="B140" s="17" t="s">
        <v>151</v>
      </c>
      <c r="C140" s="49">
        <v>125109</v>
      </c>
      <c r="D140" s="49">
        <v>43408</v>
      </c>
      <c r="E140" s="39">
        <f t="shared" si="20"/>
        <v>67.219891786734763</v>
      </c>
      <c r="F140" s="50">
        <v>101408.78</v>
      </c>
      <c r="G140" s="39">
        <f t="shared" si="21"/>
        <v>85.102695733164794</v>
      </c>
      <c r="H140" s="50">
        <v>14.989810531803762</v>
      </c>
      <c r="I140" s="39">
        <f t="shared" si="22"/>
        <v>23.174143547319908</v>
      </c>
      <c r="J140" s="30">
        <v>567</v>
      </c>
      <c r="K140" s="26">
        <f t="shared" si="18"/>
        <v>4.5320480540968272E-3</v>
      </c>
      <c r="L140" s="27">
        <f t="shared" si="23"/>
        <v>15.256632819954582</v>
      </c>
      <c r="M140" s="37">
        <v>5.2</v>
      </c>
      <c r="N140" s="39">
        <f t="shared" si="24"/>
        <v>18.783351120597651</v>
      </c>
      <c r="O140" s="18">
        <f t="shared" si="19"/>
        <v>209.5367150077717</v>
      </c>
      <c r="R140" s="22"/>
      <c r="S140" s="23"/>
      <c r="T140" s="23"/>
    </row>
    <row r="141" spans="2:20" ht="16.5" customHeight="1" x14ac:dyDescent="0.2">
      <c r="B141" s="17" t="s">
        <v>30</v>
      </c>
      <c r="C141" s="49">
        <v>3799</v>
      </c>
      <c r="D141" s="49">
        <v>26825</v>
      </c>
      <c r="E141" s="39">
        <f t="shared" si="20"/>
        <v>87.382819624293276</v>
      </c>
      <c r="F141" s="50">
        <v>24692.080000000002</v>
      </c>
      <c r="G141" s="39">
        <f t="shared" si="21"/>
        <v>97.431416252141403</v>
      </c>
      <c r="H141" s="50">
        <v>19.943645397822483</v>
      </c>
      <c r="I141" s="39">
        <f t="shared" si="22"/>
        <v>38.507624449430935</v>
      </c>
      <c r="J141" s="30">
        <v>21</v>
      </c>
      <c r="K141" s="26">
        <f t="shared" si="18"/>
        <v>5.5277704659120819E-3</v>
      </c>
      <c r="L141" s="27">
        <f t="shared" si="23"/>
        <v>18.608620937982685</v>
      </c>
      <c r="M141" s="37">
        <v>8.1333333333333329</v>
      </c>
      <c r="N141" s="39">
        <f t="shared" si="24"/>
        <v>56.350053361792952</v>
      </c>
      <c r="O141" s="18">
        <f t="shared" si="19"/>
        <v>298.28053462564122</v>
      </c>
      <c r="R141" s="22"/>
      <c r="S141" s="23"/>
      <c r="T141" s="23"/>
    </row>
    <row r="142" spans="2:20" ht="16.5" customHeight="1" x14ac:dyDescent="0.2">
      <c r="B142" s="17" t="s">
        <v>152</v>
      </c>
      <c r="C142" s="49">
        <v>18556</v>
      </c>
      <c r="D142" s="49">
        <v>44483</v>
      </c>
      <c r="E142" s="39">
        <f t="shared" si="20"/>
        <v>65.912821448112339</v>
      </c>
      <c r="F142" s="50">
        <v>88339.7</v>
      </c>
      <c r="G142" s="39">
        <f t="shared" si="21"/>
        <v>87.202955973244812</v>
      </c>
      <c r="H142" s="50">
        <v>13.907205520216044</v>
      </c>
      <c r="I142" s="39">
        <f t="shared" si="22"/>
        <v>19.823183388437773</v>
      </c>
      <c r="J142" s="30">
        <v>75</v>
      </c>
      <c r="K142" s="26">
        <f t="shared" si="18"/>
        <v>4.0418193576201768E-3</v>
      </c>
      <c r="L142" s="27">
        <f t="shared" si="23"/>
        <v>13.606332750168646</v>
      </c>
      <c r="M142" s="37">
        <v>5.458333333333333</v>
      </c>
      <c r="N142" s="39">
        <f t="shared" si="24"/>
        <v>22.091782283884733</v>
      </c>
      <c r="O142" s="18">
        <f t="shared" si="19"/>
        <v>208.63707584384829</v>
      </c>
      <c r="R142" s="22"/>
      <c r="S142" s="23"/>
      <c r="T142" s="23"/>
    </row>
    <row r="143" spans="2:20" ht="16.5" customHeight="1" x14ac:dyDescent="0.2">
      <c r="B143" s="17" t="s">
        <v>29</v>
      </c>
      <c r="C143" s="49">
        <v>52077</v>
      </c>
      <c r="D143" s="49">
        <v>33805</v>
      </c>
      <c r="E143" s="39">
        <f t="shared" si="20"/>
        <v>78.895981518633349</v>
      </c>
      <c r="F143" s="50">
        <v>40266.29</v>
      </c>
      <c r="G143" s="39">
        <f t="shared" si="21"/>
        <v>94.928570295604558</v>
      </c>
      <c r="H143" s="52">
        <v>25.382673666345863</v>
      </c>
      <c r="I143" s="39">
        <f t="shared" si="22"/>
        <v>55.342912329842505</v>
      </c>
      <c r="J143" s="30">
        <v>167</v>
      </c>
      <c r="K143" s="26">
        <f t="shared" si="18"/>
        <v>3.2067899456573921E-3</v>
      </c>
      <c r="L143" s="27">
        <f t="shared" si="23"/>
        <v>10.795299641050907</v>
      </c>
      <c r="M143" s="37">
        <v>7.166666666666667</v>
      </c>
      <c r="N143" s="39">
        <f t="shared" si="24"/>
        <v>43.970117395944506</v>
      </c>
      <c r="O143" s="18">
        <f t="shared" si="19"/>
        <v>283.93288118107586</v>
      </c>
      <c r="R143" s="22"/>
      <c r="S143" s="23"/>
      <c r="T143" s="23"/>
    </row>
    <row r="144" spans="2:20" ht="16.5" customHeight="1" x14ac:dyDescent="0.2">
      <c r="B144" s="17" t="s">
        <v>153</v>
      </c>
      <c r="C144" s="49">
        <v>15868</v>
      </c>
      <c r="D144" s="49">
        <v>39646</v>
      </c>
      <c r="E144" s="39">
        <f t="shared" si="20"/>
        <v>71.794030032220803</v>
      </c>
      <c r="F144" s="50">
        <v>47900.29</v>
      </c>
      <c r="G144" s="39">
        <f t="shared" si="21"/>
        <v>93.701751983009416</v>
      </c>
      <c r="H144" s="50">
        <v>18.530992864204531</v>
      </c>
      <c r="I144" s="39">
        <f t="shared" si="22"/>
        <v>34.135076467637198</v>
      </c>
      <c r="J144" s="30">
        <v>23</v>
      </c>
      <c r="K144" s="26">
        <f t="shared" si="18"/>
        <v>1.4494580287370809E-3</v>
      </c>
      <c r="L144" s="27">
        <f t="shared" si="23"/>
        <v>4.8794383176027019</v>
      </c>
      <c r="M144" s="37">
        <v>5.083333333333333</v>
      </c>
      <c r="N144" s="39">
        <f t="shared" si="24"/>
        <v>17.289220917822831</v>
      </c>
      <c r="O144" s="18">
        <f t="shared" si="19"/>
        <v>221.79951771829295</v>
      </c>
      <c r="R144" s="22"/>
      <c r="S144" s="23"/>
      <c r="T144" s="23"/>
    </row>
    <row r="145" spans="2:20" ht="16.5" customHeight="1" x14ac:dyDescent="0.2">
      <c r="B145" s="17" t="s">
        <v>33</v>
      </c>
      <c r="C145" s="49">
        <v>7788</v>
      </c>
      <c r="D145" s="49">
        <v>33123</v>
      </c>
      <c r="E145" s="39">
        <f t="shared" si="20"/>
        <v>79.725211259043107</v>
      </c>
      <c r="F145" s="50">
        <v>32386.67</v>
      </c>
      <c r="G145" s="39">
        <f t="shared" si="21"/>
        <v>96.194860852624586</v>
      </c>
      <c r="H145" s="50">
        <v>23.478723624485269</v>
      </c>
      <c r="I145" s="39">
        <f t="shared" si="22"/>
        <v>49.449663484245526</v>
      </c>
      <c r="J145" s="30">
        <v>15</v>
      </c>
      <c r="K145" s="26">
        <f t="shared" si="18"/>
        <v>1.926040061633282E-3</v>
      </c>
      <c r="L145" s="27">
        <f t="shared" si="23"/>
        <v>6.4837984209586379</v>
      </c>
      <c r="M145" s="37">
        <v>5.6333333333333329</v>
      </c>
      <c r="N145" s="39">
        <f t="shared" si="24"/>
        <v>24.332977588046951</v>
      </c>
      <c r="O145" s="18">
        <f t="shared" si="19"/>
        <v>256.18651160491879</v>
      </c>
      <c r="R145" s="22"/>
      <c r="S145" s="23"/>
      <c r="T145" s="23"/>
    </row>
    <row r="146" spans="2:20" ht="16.5" customHeight="1" x14ac:dyDescent="0.2">
      <c r="B146" s="17" t="s">
        <v>44</v>
      </c>
      <c r="C146" s="49">
        <v>9373</v>
      </c>
      <c r="D146" s="49">
        <v>29044</v>
      </c>
      <c r="E146" s="39">
        <f t="shared" si="20"/>
        <v>84.684783269499661</v>
      </c>
      <c r="F146" s="50">
        <v>25347.33</v>
      </c>
      <c r="G146" s="39">
        <f t="shared" si="21"/>
        <v>97.326114614817854</v>
      </c>
      <c r="H146" s="50">
        <v>16.698470269867151</v>
      </c>
      <c r="I146" s="39">
        <f t="shared" si="22"/>
        <v>28.462915210162414</v>
      </c>
      <c r="J146" s="30">
        <v>37</v>
      </c>
      <c r="K146" s="26">
        <f t="shared" si="18"/>
        <v>3.9475088018777341E-3</v>
      </c>
      <c r="L146" s="27">
        <f t="shared" si="23"/>
        <v>13.288846813825225</v>
      </c>
      <c r="M146" s="37">
        <v>5.7583333333333329</v>
      </c>
      <c r="N146" s="39">
        <f t="shared" si="24"/>
        <v>25.933831376734251</v>
      </c>
      <c r="O146" s="18">
        <f t="shared" si="19"/>
        <v>249.69649128503937</v>
      </c>
      <c r="R146" s="22"/>
      <c r="S146" s="23"/>
      <c r="T146" s="23"/>
    </row>
    <row r="147" spans="2:20" ht="16.5" customHeight="1" x14ac:dyDescent="0.2">
      <c r="B147" s="17" t="s">
        <v>154</v>
      </c>
      <c r="C147" s="49">
        <v>14964</v>
      </c>
      <c r="D147" s="49">
        <v>44177</v>
      </c>
      <c r="E147" s="39">
        <f t="shared" si="20"/>
        <v>66.284880539850448</v>
      </c>
      <c r="F147" s="50">
        <v>53292.5</v>
      </c>
      <c r="G147" s="39">
        <f t="shared" si="21"/>
        <v>92.835199458335765</v>
      </c>
      <c r="H147" s="50">
        <v>21.795984322764891</v>
      </c>
      <c r="I147" s="39">
        <f t="shared" si="22"/>
        <v>44.24112269836791</v>
      </c>
      <c r="J147" s="30">
        <v>16</v>
      </c>
      <c r="K147" s="26">
        <f t="shared" si="18"/>
        <v>1.0692328254477412E-3</v>
      </c>
      <c r="L147" s="27">
        <f t="shared" si="23"/>
        <v>3.5994527026588883</v>
      </c>
      <c r="M147" s="37">
        <v>4.1749999999999998</v>
      </c>
      <c r="N147" s="39">
        <f t="shared" si="24"/>
        <v>5.656350053361785</v>
      </c>
      <c r="O147" s="18">
        <f t="shared" si="19"/>
        <v>212.6170054525748</v>
      </c>
      <c r="R147" s="22"/>
      <c r="S147" s="23"/>
      <c r="T147" s="23"/>
    </row>
    <row r="148" spans="2:20" ht="16.5" customHeight="1" x14ac:dyDescent="0.2">
      <c r="B148" s="17" t="s">
        <v>22</v>
      </c>
      <c r="C148" s="49">
        <v>35808</v>
      </c>
      <c r="D148" s="49">
        <v>27762</v>
      </c>
      <c r="E148" s="39">
        <f t="shared" si="20"/>
        <v>86.24354064076843</v>
      </c>
      <c r="F148" s="50">
        <v>24852.17</v>
      </c>
      <c r="G148" s="39">
        <f t="shared" si="21"/>
        <v>97.405689065389595</v>
      </c>
      <c r="H148" s="51">
        <v>24.959106848981776</v>
      </c>
      <c r="I148" s="39">
        <f t="shared" si="22"/>
        <v>54.031856575971595</v>
      </c>
      <c r="J148" s="30">
        <v>192</v>
      </c>
      <c r="K148" s="26">
        <f t="shared" si="18"/>
        <v>5.3619302949061663E-3</v>
      </c>
      <c r="L148" s="27">
        <f t="shared" si="23"/>
        <v>18.050338553145977</v>
      </c>
      <c r="M148" s="37">
        <v>6.958333333333333</v>
      </c>
      <c r="N148" s="39">
        <f t="shared" si="24"/>
        <v>41.302027748132339</v>
      </c>
      <c r="O148" s="18">
        <f t="shared" si="19"/>
        <v>297.03345258340795</v>
      </c>
      <c r="P148" s="20"/>
      <c r="Q148" s="20"/>
      <c r="R148" s="20"/>
      <c r="S148" s="20"/>
      <c r="T148" s="20"/>
    </row>
    <row r="149" spans="2:20" ht="16.5" customHeight="1" x14ac:dyDescent="0.2">
      <c r="B149" s="17" t="s">
        <v>155</v>
      </c>
      <c r="C149" s="49">
        <v>36514</v>
      </c>
      <c r="D149" s="49">
        <v>44885</v>
      </c>
      <c r="E149" s="39">
        <f t="shared" si="20"/>
        <v>65.424037935436814</v>
      </c>
      <c r="F149" s="50">
        <v>78959.77</v>
      </c>
      <c r="G149" s="39">
        <f t="shared" si="21"/>
        <v>88.710353130025084</v>
      </c>
      <c r="H149" s="51">
        <v>21.378492290761454</v>
      </c>
      <c r="I149" s="39">
        <f t="shared" si="22"/>
        <v>42.9488700753706</v>
      </c>
      <c r="J149" s="30">
        <v>14</v>
      </c>
      <c r="K149" s="26">
        <f t="shared" si="18"/>
        <v>3.8341458070876926E-4</v>
      </c>
      <c r="L149" s="27">
        <f t="shared" si="23"/>
        <v>1.2907222972630814</v>
      </c>
      <c r="M149" s="37">
        <v>5.166666666666667</v>
      </c>
      <c r="N149" s="39">
        <f t="shared" si="24"/>
        <v>18.356456776947709</v>
      </c>
      <c r="O149" s="18">
        <f t="shared" si="19"/>
        <v>216.73044021504327</v>
      </c>
      <c r="R149" s="22"/>
      <c r="S149" s="23"/>
      <c r="T149" s="23"/>
    </row>
    <row r="150" spans="2:20" ht="16.5" customHeight="1" x14ac:dyDescent="0.2">
      <c r="B150" s="17" t="s">
        <v>156</v>
      </c>
      <c r="C150" s="49">
        <v>852</v>
      </c>
      <c r="D150" s="49">
        <v>34546</v>
      </c>
      <c r="E150" s="39">
        <f t="shared" si="20"/>
        <v>77.995014894522456</v>
      </c>
      <c r="F150" s="50">
        <v>52837.78</v>
      </c>
      <c r="G150" s="39">
        <f t="shared" si="21"/>
        <v>92.908275018082065</v>
      </c>
      <c r="H150" s="51">
        <v>17.90648831803172</v>
      </c>
      <c r="I150" s="39">
        <f t="shared" si="22"/>
        <v>32.202063197915876</v>
      </c>
      <c r="J150" s="30">
        <v>0</v>
      </c>
      <c r="K150" s="26">
        <f t="shared" si="18"/>
        <v>0</v>
      </c>
      <c r="L150" s="27">
        <f t="shared" si="23"/>
        <v>0</v>
      </c>
      <c r="M150" s="37">
        <v>5.333333333333333</v>
      </c>
      <c r="N150" s="39">
        <f t="shared" si="24"/>
        <v>20.490928495197434</v>
      </c>
      <c r="O150" s="18">
        <f t="shared" si="19"/>
        <v>223.59628160571785</v>
      </c>
      <c r="R150" s="22"/>
      <c r="S150" s="23"/>
      <c r="T150" s="23"/>
    </row>
    <row r="151" spans="2:20" ht="16.5" customHeight="1" x14ac:dyDescent="0.2">
      <c r="B151" s="17" t="s">
        <v>34</v>
      </c>
      <c r="C151" s="49">
        <v>29122</v>
      </c>
      <c r="D151" s="49">
        <v>34483</v>
      </c>
      <c r="E151" s="39">
        <f t="shared" si="20"/>
        <v>78.071615295762655</v>
      </c>
      <c r="F151" s="50">
        <v>29810.12</v>
      </c>
      <c r="G151" s="39">
        <f t="shared" si="21"/>
        <v>96.608924085964517</v>
      </c>
      <c r="H151" s="50">
        <v>23.618776931764341</v>
      </c>
      <c r="I151" s="39">
        <f t="shared" si="22"/>
        <v>49.883166976090223</v>
      </c>
      <c r="J151" s="30">
        <v>179</v>
      </c>
      <c r="K151" s="26">
        <f t="shared" si="18"/>
        <v>6.1465558684156308E-3</v>
      </c>
      <c r="L151" s="27">
        <f t="shared" si="23"/>
        <v>20.691692778275833</v>
      </c>
      <c r="M151" s="37">
        <v>6.125</v>
      </c>
      <c r="N151" s="39">
        <f t="shared" si="24"/>
        <v>30.629669156883672</v>
      </c>
      <c r="O151" s="18">
        <f t="shared" si="19"/>
        <v>275.88506829297688</v>
      </c>
      <c r="R151" s="22"/>
      <c r="S151" s="23"/>
      <c r="T151" s="23"/>
    </row>
    <row r="152" spans="2:20" ht="16.5" customHeight="1" x14ac:dyDescent="0.2">
      <c r="B152" s="17" t="s">
        <v>15</v>
      </c>
      <c r="C152" s="49">
        <v>2611</v>
      </c>
      <c r="D152" s="49">
        <v>32718</v>
      </c>
      <c r="E152" s="39">
        <f t="shared" si="20"/>
        <v>80.217642409872937</v>
      </c>
      <c r="F152" s="50">
        <v>33879.589999999997</v>
      </c>
      <c r="G152" s="39">
        <f t="shared" si="21"/>
        <v>95.954941859273845</v>
      </c>
      <c r="H152" s="51">
        <v>17.965422029992443</v>
      </c>
      <c r="I152" s="39">
        <f t="shared" si="22"/>
        <v>32.384479239483795</v>
      </c>
      <c r="J152" s="30">
        <v>16</v>
      </c>
      <c r="K152" s="26">
        <f t="shared" si="18"/>
        <v>6.1279203370356184E-3</v>
      </c>
      <c r="L152" s="27">
        <f t="shared" si="23"/>
        <v>20.628958346452546</v>
      </c>
      <c r="M152" s="37">
        <v>6.291666666666667</v>
      </c>
      <c r="N152" s="39">
        <f t="shared" si="24"/>
        <v>32.764140875133407</v>
      </c>
      <c r="O152" s="18">
        <f t="shared" si="19"/>
        <v>261.95016273021656</v>
      </c>
      <c r="R152" s="22"/>
      <c r="S152" s="23"/>
      <c r="T152" s="23"/>
    </row>
    <row r="153" spans="2:20" ht="16.5" customHeight="1" x14ac:dyDescent="0.2">
      <c r="B153" s="17" t="s">
        <v>157</v>
      </c>
      <c r="C153" s="49">
        <v>45179</v>
      </c>
      <c r="D153" s="49">
        <v>36244</v>
      </c>
      <c r="E153" s="39">
        <f t="shared" si="20"/>
        <v>75.930451699191437</v>
      </c>
      <c r="F153" s="50">
        <v>48026.93</v>
      </c>
      <c r="G153" s="39">
        <f t="shared" si="21"/>
        <v>93.681400362481895</v>
      </c>
      <c r="H153" s="50">
        <v>18.461604719304283</v>
      </c>
      <c r="I153" s="39">
        <f t="shared" si="22"/>
        <v>33.920301081812525</v>
      </c>
      <c r="J153" s="30">
        <v>82</v>
      </c>
      <c r="K153" s="26">
        <f t="shared" si="18"/>
        <v>1.815002545430399E-3</v>
      </c>
      <c r="L153" s="27">
        <f t="shared" si="23"/>
        <v>6.1100030433002379</v>
      </c>
      <c r="M153" s="37">
        <v>5.458333333333333</v>
      </c>
      <c r="N153" s="39">
        <f t="shared" si="24"/>
        <v>22.091782283884733</v>
      </c>
      <c r="O153" s="18">
        <f t="shared" si="19"/>
        <v>231.73393847067081</v>
      </c>
      <c r="R153" s="22"/>
      <c r="S153" s="23"/>
      <c r="T153" s="23"/>
    </row>
    <row r="154" spans="2:20" ht="16.5" customHeight="1" x14ac:dyDescent="0.2">
      <c r="B154" s="17" t="s">
        <v>158</v>
      </c>
      <c r="C154" s="49">
        <v>1447</v>
      </c>
      <c r="D154" s="49">
        <v>52310</v>
      </c>
      <c r="E154" s="39">
        <f t="shared" si="20"/>
        <v>56.396133503556442</v>
      </c>
      <c r="F154" s="50">
        <v>172643.88</v>
      </c>
      <c r="G154" s="39">
        <f t="shared" si="21"/>
        <v>73.654893115985601</v>
      </c>
      <c r="H154" s="51">
        <v>9.8278632938410286</v>
      </c>
      <c r="I154" s="39">
        <f t="shared" si="22"/>
        <v>7.1964976362809328</v>
      </c>
      <c r="J154" s="30">
        <v>1</v>
      </c>
      <c r="K154" s="26">
        <f t="shared" si="18"/>
        <v>6.9108500345542499E-4</v>
      </c>
      <c r="L154" s="27">
        <f t="shared" si="23"/>
        <v>2.3264603594759672</v>
      </c>
      <c r="M154" s="37">
        <v>5.2833333333333341</v>
      </c>
      <c r="N154" s="39">
        <f t="shared" si="24"/>
        <v>19.850586979722525</v>
      </c>
      <c r="O154" s="18">
        <f t="shared" si="19"/>
        <v>159.42457159502143</v>
      </c>
      <c r="R154" s="22"/>
      <c r="S154" s="23"/>
      <c r="T154" s="23"/>
    </row>
    <row r="155" spans="2:20" ht="16.5" customHeight="1" x14ac:dyDescent="0.2">
      <c r="B155" s="17" t="s">
        <v>159</v>
      </c>
      <c r="C155" s="49">
        <v>3534</v>
      </c>
      <c r="D155" s="49">
        <v>52826</v>
      </c>
      <c r="E155" s="39">
        <f t="shared" si="20"/>
        <v>55.76873974101769</v>
      </c>
      <c r="F155" s="50">
        <v>233102</v>
      </c>
      <c r="G155" s="39">
        <f t="shared" si="21"/>
        <v>63.938999906518177</v>
      </c>
      <c r="H155" s="51">
        <v>9.3665433647623662</v>
      </c>
      <c r="I155" s="39">
        <f t="shared" si="22"/>
        <v>5.7685856219315736</v>
      </c>
      <c r="J155" s="30">
        <v>2</v>
      </c>
      <c r="K155" s="26">
        <f t="shared" si="18"/>
        <v>5.6593095642331638E-4</v>
      </c>
      <c r="L155" s="27">
        <f t="shared" si="23"/>
        <v>1.9051432598538345</v>
      </c>
      <c r="M155" s="37">
        <v>4.5083333333333337</v>
      </c>
      <c r="N155" s="39">
        <f t="shared" si="24"/>
        <v>9.9252934898612608</v>
      </c>
      <c r="O155" s="18">
        <f t="shared" si="19"/>
        <v>137.30676201918254</v>
      </c>
      <c r="R155" s="22"/>
      <c r="S155" s="23"/>
      <c r="T155" s="23"/>
    </row>
    <row r="156" spans="2:20" ht="16.5" customHeight="1" x14ac:dyDescent="0.2">
      <c r="B156" s="17" t="s">
        <v>6</v>
      </c>
      <c r="C156" s="49">
        <v>109915</v>
      </c>
      <c r="D156" s="49">
        <v>21703</v>
      </c>
      <c r="E156" s="39">
        <f t="shared" si="20"/>
        <v>93.610553833059754</v>
      </c>
      <c r="F156" s="50">
        <v>11027.58</v>
      </c>
      <c r="G156" s="39">
        <f t="shared" si="21"/>
        <v>99.627363178059184</v>
      </c>
      <c r="H156" s="50">
        <v>39.810176418498123</v>
      </c>
      <c r="I156" s="39">
        <f t="shared" si="22"/>
        <v>100</v>
      </c>
      <c r="J156" s="30">
        <v>2465</v>
      </c>
      <c r="K156" s="26">
        <f t="shared" si="18"/>
        <v>2.2426420415775826E-2</v>
      </c>
      <c r="L156" s="27">
        <f t="shared" si="23"/>
        <v>75.496035713948515</v>
      </c>
      <c r="M156" s="37">
        <v>10.225</v>
      </c>
      <c r="N156" s="39">
        <f t="shared" si="24"/>
        <v>83.137673425827103</v>
      </c>
      <c r="O156" s="18">
        <f t="shared" si="19"/>
        <v>451.8716261508946</v>
      </c>
      <c r="R156" s="22"/>
      <c r="S156" s="23"/>
      <c r="T156" s="23"/>
    </row>
    <row r="157" spans="2:20" ht="16.5" customHeight="1" x14ac:dyDescent="0.2">
      <c r="B157" s="17" t="s">
        <v>160</v>
      </c>
      <c r="C157" s="49">
        <v>19533</v>
      </c>
      <c r="D157" s="49">
        <v>38894</v>
      </c>
      <c r="E157" s="39">
        <f t="shared" si="20"/>
        <v>72.708371329564102</v>
      </c>
      <c r="F157" s="50">
        <v>89312.58</v>
      </c>
      <c r="G157" s="39">
        <f t="shared" si="21"/>
        <v>87.046609758945948</v>
      </c>
      <c r="H157" s="51">
        <v>16.544131307150177</v>
      </c>
      <c r="I157" s="39">
        <f t="shared" si="22"/>
        <v>27.985193687084216</v>
      </c>
      <c r="J157" s="30">
        <v>37</v>
      </c>
      <c r="K157" s="26">
        <f t="shared" si="18"/>
        <v>1.8942302769671838E-3</v>
      </c>
      <c r="L157" s="27">
        <f t="shared" si="23"/>
        <v>6.3767143391175871</v>
      </c>
      <c r="M157" s="37">
        <v>5.7</v>
      </c>
      <c r="N157" s="39">
        <f t="shared" si="24"/>
        <v>25.186766275346852</v>
      </c>
      <c r="O157" s="18">
        <f t="shared" si="19"/>
        <v>219.30365539005871</v>
      </c>
      <c r="R157" s="22"/>
      <c r="S157" s="23"/>
      <c r="T157" s="23"/>
    </row>
    <row r="158" spans="2:20" ht="16.5" customHeight="1" x14ac:dyDescent="0.2">
      <c r="B158" s="17" t="s">
        <v>161</v>
      </c>
      <c r="C158" s="49">
        <v>22261</v>
      </c>
      <c r="D158" s="49">
        <v>36503</v>
      </c>
      <c r="E158" s="39">
        <f t="shared" si="20"/>
        <v>75.615538938537298</v>
      </c>
      <c r="F158" s="50">
        <v>39883.949999999997</v>
      </c>
      <c r="G158" s="39">
        <f t="shared" si="21"/>
        <v>94.990014062127699</v>
      </c>
      <c r="H158" s="50">
        <v>19.62388384603673</v>
      </c>
      <c r="I158" s="39">
        <f t="shared" si="22"/>
        <v>37.517874532418318</v>
      </c>
      <c r="J158" s="30">
        <v>46</v>
      </c>
      <c r="K158" s="26">
        <f t="shared" si="18"/>
        <v>2.0663941422218229E-3</v>
      </c>
      <c r="L158" s="27">
        <f t="shared" si="23"/>
        <v>6.956284733275206</v>
      </c>
      <c r="M158" s="37">
        <v>5.3833333333333329</v>
      </c>
      <c r="N158" s="39">
        <f t="shared" si="24"/>
        <v>21.131270010672353</v>
      </c>
      <c r="O158" s="18">
        <f t="shared" si="19"/>
        <v>236.21098227703087</v>
      </c>
      <c r="R158" s="22"/>
      <c r="S158" s="23"/>
      <c r="T158" s="23"/>
    </row>
    <row r="159" spans="2:20" ht="16.5" customHeight="1" x14ac:dyDescent="0.2">
      <c r="B159" s="17" t="s">
        <v>163</v>
      </c>
      <c r="C159" s="49">
        <v>63274</v>
      </c>
      <c r="D159" s="49">
        <v>46234</v>
      </c>
      <c r="E159" s="39">
        <f t="shared" si="20"/>
        <v>63.783816645388782</v>
      </c>
      <c r="F159" s="50">
        <v>62198.05</v>
      </c>
      <c r="G159" s="39">
        <f t="shared" si="21"/>
        <v>91.404037312182822</v>
      </c>
      <c r="H159" s="50">
        <v>25.005114524056932</v>
      </c>
      <c r="I159" s="39">
        <f t="shared" si="22"/>
        <v>54.174262979534745</v>
      </c>
      <c r="J159" s="30">
        <v>141</v>
      </c>
      <c r="K159" s="26">
        <f t="shared" si="18"/>
        <v>2.2284034516547079E-3</v>
      </c>
      <c r="L159" s="27">
        <f t="shared" si="23"/>
        <v>7.5016709511458597</v>
      </c>
      <c r="M159" s="37">
        <v>4.4916666666666671</v>
      </c>
      <c r="N159" s="39">
        <f t="shared" si="24"/>
        <v>9.7118463180362884</v>
      </c>
      <c r="O159" s="18">
        <f t="shared" si="19"/>
        <v>226.5756342062885</v>
      </c>
      <c r="R159" s="22"/>
      <c r="S159" s="23"/>
      <c r="T159" s="23"/>
    </row>
    <row r="160" spans="2:20" ht="16.5" customHeight="1" x14ac:dyDescent="0.2">
      <c r="B160" s="17" t="s">
        <v>13</v>
      </c>
      <c r="C160" s="49">
        <v>55404</v>
      </c>
      <c r="D160" s="49">
        <v>27040</v>
      </c>
      <c r="E160" s="39">
        <f t="shared" si="20"/>
        <v>87.121405556568789</v>
      </c>
      <c r="F160" s="50">
        <v>19094.330000000002</v>
      </c>
      <c r="G160" s="39">
        <f t="shared" si="21"/>
        <v>98.330999984042037</v>
      </c>
      <c r="H160" s="51">
        <v>22.819623129102649</v>
      </c>
      <c r="I160" s="39">
        <f t="shared" si="22"/>
        <v>47.409566240018343</v>
      </c>
      <c r="J160" s="30">
        <v>438</v>
      </c>
      <c r="K160" s="26">
        <f t="shared" si="18"/>
        <v>7.9055663850985496E-3</v>
      </c>
      <c r="L160" s="27">
        <f t="shared" si="23"/>
        <v>26.613204920056958</v>
      </c>
      <c r="M160" s="37">
        <v>7.55</v>
      </c>
      <c r="N160" s="39">
        <f t="shared" si="24"/>
        <v>48.879402347918891</v>
      </c>
      <c r="O160" s="18">
        <f t="shared" si="19"/>
        <v>308.35457904860499</v>
      </c>
      <c r="R160" s="22"/>
      <c r="S160" s="23"/>
      <c r="T160" s="23"/>
    </row>
    <row r="161" spans="1:20" ht="16.5" customHeight="1" x14ac:dyDescent="0.2">
      <c r="B161" s="17" t="s">
        <v>162</v>
      </c>
      <c r="C161" s="49">
        <v>6914</v>
      </c>
      <c r="D161" s="49">
        <v>38303</v>
      </c>
      <c r="E161" s="39">
        <f t="shared" si="20"/>
        <v>73.426956045960239</v>
      </c>
      <c r="F161" s="50">
        <v>90240.03</v>
      </c>
      <c r="G161" s="39">
        <f t="shared" si="21"/>
        <v>86.897564351031832</v>
      </c>
      <c r="H161" s="52">
        <v>14.60729074987791</v>
      </c>
      <c r="I161" s="39">
        <f t="shared" si="22"/>
        <v>21.990139653473207</v>
      </c>
      <c r="J161" s="30">
        <v>4</v>
      </c>
      <c r="K161" s="26">
        <f t="shared" si="18"/>
        <v>5.785363031530228E-4</v>
      </c>
      <c r="L161" s="27">
        <f t="shared" si="23"/>
        <v>1.9475777495873443</v>
      </c>
      <c r="M161" s="37">
        <v>5.3833333333333329</v>
      </c>
      <c r="N161" s="39">
        <f t="shared" si="24"/>
        <v>21.131270010672353</v>
      </c>
      <c r="O161" s="18">
        <f t="shared" si="19"/>
        <v>205.39350781072494</v>
      </c>
      <c r="R161" s="22"/>
      <c r="S161" s="23"/>
      <c r="T161" s="23"/>
    </row>
    <row r="162" spans="1:20" ht="16.5" customHeight="1" x14ac:dyDescent="0.2">
      <c r="B162" s="17" t="s">
        <v>164</v>
      </c>
      <c r="C162" s="49">
        <v>10350</v>
      </c>
      <c r="D162" s="49">
        <v>92022</v>
      </c>
      <c r="E162" s="39">
        <f t="shared" si="20"/>
        <v>8.1111313757675276</v>
      </c>
      <c r="F162" s="50">
        <v>308456.56</v>
      </c>
      <c r="G162" s="39">
        <f t="shared" si="21"/>
        <v>51.829181443648238</v>
      </c>
      <c r="H162" s="50">
        <v>18.558386662719663</v>
      </c>
      <c r="I162" s="39">
        <f t="shared" si="22"/>
        <v>34.219867805606363</v>
      </c>
      <c r="J162" s="30">
        <v>3</v>
      </c>
      <c r="K162" s="26">
        <f t="shared" si="18"/>
        <v>2.8985507246376811E-4</v>
      </c>
      <c r="L162" s="27">
        <f t="shared" si="23"/>
        <v>0.97576467830774638</v>
      </c>
      <c r="M162" s="37">
        <v>4.5333333333333341</v>
      </c>
      <c r="N162" s="39">
        <f t="shared" si="24"/>
        <v>10.245464247598726</v>
      </c>
      <c r="O162" s="18">
        <f t="shared" si="19"/>
        <v>105.38140955092859</v>
      </c>
      <c r="R162" s="22"/>
      <c r="S162" s="23"/>
      <c r="T162" s="23"/>
    </row>
    <row r="163" spans="1:20" ht="16.5" customHeight="1" x14ac:dyDescent="0.2">
      <c r="B163" s="17" t="s">
        <v>165</v>
      </c>
      <c r="C163" s="49">
        <v>27068</v>
      </c>
      <c r="D163" s="49">
        <v>88920</v>
      </c>
      <c r="E163" s="39">
        <f t="shared" si="20"/>
        <v>11.882789227308649</v>
      </c>
      <c r="F163" s="50">
        <v>476184.7</v>
      </c>
      <c r="G163" s="39">
        <f t="shared" si="21"/>
        <v>24.874511062521549</v>
      </c>
      <c r="H163" s="51">
        <v>12.056312074434716</v>
      </c>
      <c r="I163" s="39">
        <f t="shared" si="22"/>
        <v>14.094159294919836</v>
      </c>
      <c r="J163" s="30">
        <v>10</v>
      </c>
      <c r="K163" s="26">
        <f t="shared" si="18"/>
        <v>3.6943992906753362E-4</v>
      </c>
      <c r="L163" s="27">
        <f t="shared" si="23"/>
        <v>1.2436781957151342</v>
      </c>
      <c r="M163" s="37">
        <v>4.6500000000000004</v>
      </c>
      <c r="N163" s="39">
        <f t="shared" si="24"/>
        <v>11.739594450373533</v>
      </c>
      <c r="O163" s="18">
        <f t="shared" si="19"/>
        <v>63.834732230838696</v>
      </c>
      <c r="R163" s="22"/>
      <c r="S163" s="23"/>
      <c r="T163" s="23"/>
    </row>
    <row r="164" spans="1:20" ht="16.5" customHeight="1" x14ac:dyDescent="0.2">
      <c r="B164" s="17" t="s">
        <v>166</v>
      </c>
      <c r="C164" s="49">
        <v>26710</v>
      </c>
      <c r="D164" s="49">
        <v>39663</v>
      </c>
      <c r="E164" s="39">
        <f t="shared" si="20"/>
        <v>71.773360082679801</v>
      </c>
      <c r="F164" s="50">
        <v>47341.73</v>
      </c>
      <c r="G164" s="39">
        <f t="shared" si="21"/>
        <v>93.791515100206581</v>
      </c>
      <c r="H164" s="50">
        <v>24.067151304127957</v>
      </c>
      <c r="I164" s="39">
        <f t="shared" si="22"/>
        <v>51.271008933195859</v>
      </c>
      <c r="J164" s="30">
        <v>43</v>
      </c>
      <c r="K164" s="26">
        <f t="shared" si="18"/>
        <v>1.6098839385997753E-3</v>
      </c>
      <c r="L164" s="27">
        <f t="shared" si="23"/>
        <v>5.4194941979391302</v>
      </c>
      <c r="M164" s="37">
        <v>5.3999999999999995</v>
      </c>
      <c r="N164" s="39">
        <f t="shared" si="24"/>
        <v>21.344717182497323</v>
      </c>
      <c r="O164" s="18">
        <f t="shared" si="19"/>
        <v>243.60009549651869</v>
      </c>
      <c r="R164" s="22"/>
      <c r="S164" s="23"/>
      <c r="T164" s="23"/>
    </row>
    <row r="165" spans="1:20" ht="16.5" customHeight="1" x14ac:dyDescent="0.2">
      <c r="B165" s="17" t="s">
        <v>167</v>
      </c>
      <c r="C165" s="49">
        <v>5994</v>
      </c>
      <c r="D165" s="49">
        <v>30773</v>
      </c>
      <c r="E165" s="39">
        <f t="shared" si="20"/>
        <v>82.58252781324093</v>
      </c>
      <c r="F165" s="50">
        <v>31177.08</v>
      </c>
      <c r="G165" s="39">
        <f t="shared" si="21"/>
        <v>96.389247434067073</v>
      </c>
      <c r="H165" s="52">
        <v>19.212983237565684</v>
      </c>
      <c r="I165" s="39">
        <f t="shared" si="22"/>
        <v>36.246024177479022</v>
      </c>
      <c r="J165" s="30">
        <v>11</v>
      </c>
      <c r="K165" s="26">
        <f t="shared" si="18"/>
        <v>1.8351685018351686E-3</v>
      </c>
      <c r="L165" s="27">
        <f t="shared" si="23"/>
        <v>6.1778894797762725</v>
      </c>
      <c r="M165" s="37">
        <v>5.0333333333333323</v>
      </c>
      <c r="N165" s="39">
        <f t="shared" si="24"/>
        <v>16.648879402347902</v>
      </c>
      <c r="O165" s="18">
        <f t="shared" si="19"/>
        <v>238.04456830691123</v>
      </c>
      <c r="R165" s="22"/>
      <c r="S165" s="23"/>
      <c r="T165" s="23"/>
    </row>
    <row r="166" spans="1:20" ht="16.5" customHeight="1" x14ac:dyDescent="0.2">
      <c r="B166" s="17" t="s">
        <v>168</v>
      </c>
      <c r="C166" s="49">
        <v>18617</v>
      </c>
      <c r="D166" s="49">
        <v>78574</v>
      </c>
      <c r="E166" s="39">
        <f t="shared" si="20"/>
        <v>24.462277342087674</v>
      </c>
      <c r="F166" s="50">
        <v>262348.5</v>
      </c>
      <c r="G166" s="39">
        <f t="shared" si="21"/>
        <v>59.238955135845693</v>
      </c>
      <c r="H166" s="51">
        <v>17.46421532661309</v>
      </c>
      <c r="I166" s="39">
        <f t="shared" si="22"/>
        <v>30.833106692329476</v>
      </c>
      <c r="J166" s="30">
        <v>2</v>
      </c>
      <c r="K166" s="26">
        <f t="shared" ref="K166:K174" si="25">SUM(J166/C166)</f>
        <v>1.0742869420422194E-4</v>
      </c>
      <c r="L166" s="27">
        <f t="shared" si="23"/>
        <v>0.36164668208215339</v>
      </c>
      <c r="M166" s="37">
        <v>4.3833333333333329</v>
      </c>
      <c r="N166" s="39">
        <f t="shared" si="24"/>
        <v>8.324439701173949</v>
      </c>
      <c r="O166" s="18">
        <f t="shared" ref="O166:O174" si="26">SUM(E166+G166+I166+L166+N166)</f>
        <v>123.22042555351894</v>
      </c>
      <c r="R166" s="22"/>
      <c r="S166" s="23"/>
      <c r="T166" s="23"/>
    </row>
    <row r="167" spans="1:20" ht="16.5" customHeight="1" x14ac:dyDescent="0.2">
      <c r="B167" s="17" t="s">
        <v>19</v>
      </c>
      <c r="C167" s="49">
        <v>11071</v>
      </c>
      <c r="D167" s="49">
        <v>29044</v>
      </c>
      <c r="E167" s="39">
        <f t="shared" si="20"/>
        <v>84.684783269499661</v>
      </c>
      <c r="F167" s="50">
        <v>25954.27</v>
      </c>
      <c r="G167" s="39">
        <f t="shared" si="21"/>
        <v>97.228576612899275</v>
      </c>
      <c r="H167" s="51">
        <v>21.315924325925646</v>
      </c>
      <c r="I167" s="39">
        <f t="shared" si="22"/>
        <v>42.755205021964237</v>
      </c>
      <c r="J167" s="30">
        <v>67</v>
      </c>
      <c r="K167" s="26">
        <f t="shared" si="25"/>
        <v>6.0518471682774813E-3</v>
      </c>
      <c r="L167" s="27">
        <f t="shared" si="23"/>
        <v>20.372866533360632</v>
      </c>
      <c r="M167" s="37">
        <v>6.7250000000000005</v>
      </c>
      <c r="N167" s="39">
        <f t="shared" si="24"/>
        <v>38.313767342582715</v>
      </c>
      <c r="O167" s="18">
        <f t="shared" si="26"/>
        <v>283.35519878030652</v>
      </c>
      <c r="R167" s="22"/>
      <c r="S167" s="23"/>
      <c r="T167" s="23"/>
    </row>
    <row r="168" spans="1:20" ht="16.5" customHeight="1" x14ac:dyDescent="0.2">
      <c r="B168" s="17" t="s">
        <v>9</v>
      </c>
      <c r="C168" s="49">
        <v>25091</v>
      </c>
      <c r="D168" s="49">
        <v>20119</v>
      </c>
      <c r="E168" s="39">
        <f t="shared" si="20"/>
        <v>95.536506778527567</v>
      </c>
      <c r="F168" s="50">
        <v>9794.56</v>
      </c>
      <c r="G168" s="39">
        <f t="shared" si="21"/>
        <v>99.82551506642649</v>
      </c>
      <c r="H168" s="51">
        <v>26.8855458730431</v>
      </c>
      <c r="I168" s="39">
        <f t="shared" si="22"/>
        <v>59.994715004529887</v>
      </c>
      <c r="J168" s="30">
        <v>368</v>
      </c>
      <c r="K168" s="26">
        <f t="shared" si="25"/>
        <v>1.4666613526762583E-2</v>
      </c>
      <c r="L168" s="27">
        <f t="shared" si="23"/>
        <v>49.37351383282909</v>
      </c>
      <c r="M168" s="37">
        <v>7.8916666666666666</v>
      </c>
      <c r="N168" s="39">
        <f t="shared" si="24"/>
        <v>53.255069370330851</v>
      </c>
      <c r="O168" s="18">
        <f t="shared" si="26"/>
        <v>357.98532005264389</v>
      </c>
      <c r="R168" s="22"/>
      <c r="S168" s="23"/>
      <c r="T168" s="23"/>
    </row>
    <row r="169" spans="1:20" ht="16.5" customHeight="1" x14ac:dyDescent="0.2">
      <c r="B169" s="17" t="s">
        <v>52</v>
      </c>
      <c r="C169" s="49">
        <v>29140</v>
      </c>
      <c r="D169" s="49">
        <v>35594</v>
      </c>
      <c r="E169" s="39">
        <f t="shared" si="20"/>
        <v>76.720773299288709</v>
      </c>
      <c r="F169" s="50">
        <v>49830.09</v>
      </c>
      <c r="G169" s="39">
        <f t="shared" si="21"/>
        <v>93.391624398565341</v>
      </c>
      <c r="H169" s="51">
        <v>20.218729556773095</v>
      </c>
      <c r="I169" s="39">
        <f t="shared" si="22"/>
        <v>39.35908555215687</v>
      </c>
      <c r="J169" s="30">
        <v>122</v>
      </c>
      <c r="K169" s="26">
        <f t="shared" si="25"/>
        <v>4.1866849691146188E-3</v>
      </c>
      <c r="L169" s="27">
        <f t="shared" si="23"/>
        <v>14.094006626620811</v>
      </c>
      <c r="M169" s="37">
        <v>6.0666666666666655</v>
      </c>
      <c r="N169" s="39">
        <f t="shared" si="24"/>
        <v>29.882604055496248</v>
      </c>
      <c r="O169" s="18">
        <f t="shared" si="26"/>
        <v>253.44809393212796</v>
      </c>
      <c r="R169" s="22"/>
      <c r="S169" s="23"/>
      <c r="T169" s="23"/>
    </row>
    <row r="170" spans="1:20" ht="16.5" customHeight="1" x14ac:dyDescent="0.2">
      <c r="B170" s="17" t="s">
        <v>169</v>
      </c>
      <c r="C170" s="49">
        <v>12546</v>
      </c>
      <c r="D170" s="49">
        <v>33313</v>
      </c>
      <c r="E170" s="39">
        <f t="shared" si="20"/>
        <v>79.49419417593775</v>
      </c>
      <c r="F170" s="50">
        <v>43009.27</v>
      </c>
      <c r="G170" s="39">
        <f t="shared" si="21"/>
        <v>94.487761008850271</v>
      </c>
      <c r="H170" s="51">
        <v>19.577045390222192</v>
      </c>
      <c r="I170" s="39">
        <f t="shared" si="22"/>
        <v>37.372896634054548</v>
      </c>
      <c r="J170" s="30">
        <v>49</v>
      </c>
      <c r="K170" s="26">
        <f t="shared" si="25"/>
        <v>3.9056272915670332E-3</v>
      </c>
      <c r="L170" s="27">
        <f t="shared" si="23"/>
        <v>13.14785739422322</v>
      </c>
      <c r="M170" s="37">
        <v>5.9833333333333334</v>
      </c>
      <c r="N170" s="39">
        <f t="shared" si="24"/>
        <v>28.815368196371399</v>
      </c>
      <c r="O170" s="18">
        <f t="shared" si="26"/>
        <v>253.31807740943719</v>
      </c>
      <c r="R170" s="22"/>
      <c r="S170" s="23"/>
      <c r="T170" s="23"/>
    </row>
    <row r="171" spans="1:20" ht="16.5" customHeight="1" x14ac:dyDescent="0.2">
      <c r="B171" s="17" t="s">
        <v>170</v>
      </c>
      <c r="C171" s="49">
        <v>16724</v>
      </c>
      <c r="D171" s="49">
        <v>34814</v>
      </c>
      <c r="E171" s="39">
        <f t="shared" si="20"/>
        <v>77.669159219405429</v>
      </c>
      <c r="F171" s="50">
        <v>37854.980000000003</v>
      </c>
      <c r="G171" s="39">
        <f t="shared" si="21"/>
        <v>95.316078713910002</v>
      </c>
      <c r="H171" s="51">
        <v>17.71970125975502</v>
      </c>
      <c r="I171" s="39">
        <f t="shared" si="22"/>
        <v>31.623905897902954</v>
      </c>
      <c r="J171" s="30">
        <v>22</v>
      </c>
      <c r="K171" s="26">
        <f t="shared" si="25"/>
        <v>1.3154747668022004E-3</v>
      </c>
      <c r="L171" s="27">
        <f t="shared" si="23"/>
        <v>4.4283986536449387</v>
      </c>
      <c r="M171" s="37">
        <v>5.3083333333333336</v>
      </c>
      <c r="N171" s="39">
        <f t="shared" si="24"/>
        <v>20.170757737459979</v>
      </c>
      <c r="O171" s="18">
        <f t="shared" si="26"/>
        <v>229.20830022232329</v>
      </c>
      <c r="R171" s="22"/>
      <c r="S171" s="23"/>
      <c r="T171" s="23"/>
    </row>
    <row r="172" spans="1:20" ht="16.5" customHeight="1" x14ac:dyDescent="0.2">
      <c r="B172" s="17" t="s">
        <v>171</v>
      </c>
      <c r="C172" s="49">
        <v>8965</v>
      </c>
      <c r="D172" s="49">
        <v>69179</v>
      </c>
      <c r="E172" s="39">
        <f t="shared" si="20"/>
        <v>35.885464161955142</v>
      </c>
      <c r="F172" s="50">
        <v>127572.26</v>
      </c>
      <c r="G172" s="39">
        <f t="shared" si="21"/>
        <v>80.898106214535431</v>
      </c>
      <c r="H172" s="51">
        <v>24.786748195831848</v>
      </c>
      <c r="I172" s="39">
        <f t="shared" si="22"/>
        <v>53.498359156726359</v>
      </c>
      <c r="J172" s="30">
        <v>7</v>
      </c>
      <c r="K172" s="26">
        <f t="shared" si="25"/>
        <v>7.8081427774679313E-4</v>
      </c>
      <c r="L172" s="27">
        <f t="shared" si="23"/>
        <v>2.6285239242757474</v>
      </c>
      <c r="M172" s="37">
        <v>4.0333333333333332</v>
      </c>
      <c r="N172" s="39">
        <f t="shared" si="24"/>
        <v>3.8420490928495123</v>
      </c>
      <c r="O172" s="18">
        <f t="shared" si="26"/>
        <v>176.7525025503422</v>
      </c>
      <c r="R172" s="22"/>
      <c r="S172" s="23"/>
      <c r="T172" s="23"/>
    </row>
    <row r="173" spans="1:20" ht="16.5" customHeight="1" x14ac:dyDescent="0.2">
      <c r="B173" s="17" t="s">
        <v>172</v>
      </c>
      <c r="C173" s="49">
        <v>9848</v>
      </c>
      <c r="D173" s="49">
        <v>44020</v>
      </c>
      <c r="E173" s="39">
        <f t="shared" si="20"/>
        <v>66.47577360325856</v>
      </c>
      <c r="F173" s="50">
        <v>67441.05</v>
      </c>
      <c r="G173" s="39">
        <f t="shared" si="21"/>
        <v>90.561463509073533</v>
      </c>
      <c r="H173" s="51">
        <v>19.047444886853846</v>
      </c>
      <c r="I173" s="39">
        <f t="shared" si="22"/>
        <v>35.733637469432196</v>
      </c>
      <c r="J173" s="30">
        <v>9</v>
      </c>
      <c r="K173" s="26">
        <f t="shared" si="25"/>
        <v>9.1389114541023562E-4</v>
      </c>
      <c r="L173" s="27">
        <f t="shared" si="23"/>
        <v>3.0765123133078318</v>
      </c>
      <c r="M173" s="37">
        <v>4.8000000000000007</v>
      </c>
      <c r="N173" s="39">
        <f t="shared" si="24"/>
        <v>13.660618996798298</v>
      </c>
      <c r="O173" s="18">
        <f t="shared" si="26"/>
        <v>209.50800589187043</v>
      </c>
      <c r="R173" s="22"/>
      <c r="S173" s="23"/>
      <c r="T173" s="23"/>
    </row>
    <row r="174" spans="1:20" ht="16.5" customHeight="1" x14ac:dyDescent="0.2">
      <c r="B174" s="17" t="s">
        <v>173</v>
      </c>
      <c r="C174" s="49">
        <v>7904</v>
      </c>
      <c r="D174" s="49">
        <v>37611</v>
      </c>
      <c r="E174" s="39">
        <f t="shared" si="20"/>
        <v>74.268344580217644</v>
      </c>
      <c r="F174" s="50">
        <v>46456.92</v>
      </c>
      <c r="G174" s="39">
        <f t="shared" si="21"/>
        <v>93.933708067349272</v>
      </c>
      <c r="H174" s="52">
        <v>15.118334960412579</v>
      </c>
      <c r="I174" s="39">
        <f t="shared" si="22"/>
        <v>23.571961989966514</v>
      </c>
      <c r="J174" s="30">
        <v>8</v>
      </c>
      <c r="K174" s="26">
        <f t="shared" si="25"/>
        <v>1.0121457489878543E-3</v>
      </c>
      <c r="L174" s="27">
        <f t="shared" si="23"/>
        <v>3.4072754455078189</v>
      </c>
      <c r="M174" s="37">
        <v>5.2666666666666666</v>
      </c>
      <c r="N174" s="39">
        <f t="shared" si="24"/>
        <v>19.63713980789754</v>
      </c>
      <c r="O174" s="18">
        <f t="shared" si="26"/>
        <v>214.8184298909388</v>
      </c>
      <c r="R174" s="22"/>
      <c r="S174" s="23"/>
      <c r="T174" s="23"/>
    </row>
    <row r="175" spans="1:20" ht="16.5" customHeight="1" x14ac:dyDescent="0.2">
      <c r="A175" s="20"/>
      <c r="B175" s="19"/>
      <c r="D175" s="42"/>
      <c r="E175" s="38"/>
      <c r="F175" s="49"/>
      <c r="G175" s="38"/>
      <c r="H175" s="53"/>
      <c r="I175" s="38"/>
      <c r="J175" s="54"/>
      <c r="K175" s="45"/>
      <c r="L175" s="38"/>
      <c r="M175" s="46"/>
      <c r="N175" s="38"/>
      <c r="O175" s="22"/>
    </row>
    <row r="176" spans="1:20" ht="16.5" customHeight="1" x14ac:dyDescent="0.2">
      <c r="A176" s="20"/>
      <c r="B176" s="19"/>
      <c r="D176" s="42"/>
      <c r="E176" s="38"/>
      <c r="F176" s="49"/>
      <c r="G176" s="38"/>
      <c r="H176" s="55"/>
      <c r="I176" s="38"/>
      <c r="J176" s="42"/>
      <c r="K176" s="45"/>
      <c r="L176" s="38"/>
      <c r="M176" s="46"/>
      <c r="N176" s="38"/>
      <c r="O176" s="22"/>
      <c r="R176" s="22"/>
    </row>
    <row r="177" spans="1:15" ht="16.5" customHeight="1" x14ac:dyDescent="0.2">
      <c r="A177" s="20"/>
      <c r="C177" s="56"/>
      <c r="D177" s="56"/>
      <c r="E177" s="56"/>
      <c r="F177" s="49"/>
      <c r="G177" s="56"/>
      <c r="H177" s="56"/>
      <c r="I177" s="56"/>
      <c r="J177" s="56"/>
      <c r="K177" s="26"/>
      <c r="L177" s="56"/>
      <c r="M177" s="56"/>
      <c r="N177" s="56"/>
      <c r="O177" s="24"/>
    </row>
    <row r="178" spans="1:15" ht="16.5" customHeight="1" x14ac:dyDescent="0.2">
      <c r="F178" s="49"/>
    </row>
    <row r="179" spans="1:15" ht="16.5" customHeight="1" x14ac:dyDescent="0.2">
      <c r="F179" s="49"/>
    </row>
    <row r="180" spans="1:15" ht="16.5" customHeight="1" x14ac:dyDescent="0.2">
      <c r="C180" s="49"/>
      <c r="D180" s="49"/>
      <c r="E180" s="49"/>
      <c r="F180" s="49"/>
    </row>
    <row r="181" spans="1:15" ht="16.5" customHeight="1" x14ac:dyDescent="0.2">
      <c r="E181" s="49"/>
      <c r="F181" s="49"/>
    </row>
    <row r="182" spans="1:15" ht="16.5" customHeight="1" x14ac:dyDescent="0.2">
      <c r="E182" s="49"/>
      <c r="F182" s="49"/>
    </row>
    <row r="183" spans="1:15" ht="16.5" customHeight="1" x14ac:dyDescent="0.2">
      <c r="F183" s="49"/>
    </row>
    <row r="184" spans="1:15" ht="16.5" customHeight="1" x14ac:dyDescent="0.2">
      <c r="F184" s="49"/>
    </row>
    <row r="185" spans="1:15" ht="16.5" customHeight="1" x14ac:dyDescent="0.2">
      <c r="F185" s="49"/>
    </row>
    <row r="186" spans="1:15" ht="16.5" customHeight="1" x14ac:dyDescent="0.2">
      <c r="F186" s="49"/>
    </row>
    <row r="187" spans="1:15" ht="16.5" customHeight="1" x14ac:dyDescent="0.2">
      <c r="F187" s="49"/>
    </row>
    <row r="188" spans="1:15" ht="16.5" customHeight="1" x14ac:dyDescent="0.2">
      <c r="F188" s="49"/>
    </row>
    <row r="189" spans="1:15" ht="16.5" customHeight="1" x14ac:dyDescent="0.2">
      <c r="F189" s="49"/>
    </row>
    <row r="190" spans="1:15" ht="16.5" customHeight="1" x14ac:dyDescent="0.2">
      <c r="F190" s="49"/>
    </row>
    <row r="191" spans="1:15" ht="16.5" customHeight="1" x14ac:dyDescent="0.2">
      <c r="F191" s="49"/>
    </row>
    <row r="192" spans="1:15" ht="16.5" customHeight="1" x14ac:dyDescent="0.2">
      <c r="F192" s="49"/>
    </row>
    <row r="193" spans="6:6" ht="16.5" customHeight="1" x14ac:dyDescent="0.2">
      <c r="F193" s="49"/>
    </row>
    <row r="194" spans="6:6" ht="16.5" customHeight="1" x14ac:dyDescent="0.2">
      <c r="F194" s="49"/>
    </row>
    <row r="195" spans="6:6" ht="16.5" customHeight="1" x14ac:dyDescent="0.2">
      <c r="F195" s="49"/>
    </row>
  </sheetData>
  <sortState ref="B6:O174">
    <sortCondition ref="B6"/>
  </sortState>
  <phoneticPr fontId="0" type="noConversion"/>
  <pageMargins left="0.2" right="0.2" top="0.56999999999999995" bottom="0.28000000000000003" header="0.28999999999999998" footer="0.16"/>
  <pageSetup scale="68" fitToHeight="4" orientation="landscape" r:id="rId1"/>
  <headerFooter alignWithMargins="0">
    <oddHeader>&amp;C&amp;"Trebuchet MS,Regular"&amp;9Fiscal Year 2015 Public Investment Community (PIC) Eligibility Index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PIC LIST FY 16</vt:lpstr>
      <vt:lpstr>PIC Index FY 16</vt:lpstr>
      <vt:lpstr>'PIC Index FY 16'!Print_Area</vt:lpstr>
      <vt:lpstr>'PIC LIST FY 16'!Print_Area</vt:lpstr>
      <vt:lpstr>'PIC Index FY 16'!Print_Titles</vt:lpstr>
    </vt:vector>
  </TitlesOfParts>
  <Company>State of Connecticut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kathie rubenbauer</dc:creator>
  <cp:lastModifiedBy>Eric Lindquist</cp:lastModifiedBy>
  <cp:lastPrinted>2015-07-10T19:48:55Z</cp:lastPrinted>
  <dcterms:created xsi:type="dcterms:W3CDTF">1998-07-10T17:18:02Z</dcterms:created>
  <dcterms:modified xsi:type="dcterms:W3CDTF">2016-10-11T21:18:42Z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-1510794492</vt:i4>
  </property>
  <property fmtid="{D5CDD505-2E9C-101B-9397-08002B2CF9AE}" pid="3" name="_EmailSubject">
    <vt:lpwstr>Web Update - FY 07 PIC</vt:lpwstr>
  </property>
  <property fmtid="{D5CDD505-2E9C-101B-9397-08002B2CF9AE}" pid="4" name="_AuthorEmail">
    <vt:lpwstr>Kathleen.Rubenbauer@po.state.ct.us</vt:lpwstr>
  </property>
  <property fmtid="{D5CDD505-2E9C-101B-9397-08002B2CF9AE}" pid="5" name="_AuthorEmailDisplayName">
    <vt:lpwstr>Rubenbauer, Kathleen</vt:lpwstr>
  </property>
  <property fmtid="{D5CDD505-2E9C-101B-9397-08002B2CF9AE}" pid="6" name="_ReviewingToolsShownOnce">
    <vt:lpwstr/>
  </property>
</Properties>
</file>